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Annual Financial Return 2022/"/>
    </mc:Choice>
  </mc:AlternateContent>
  <xr:revisionPtr revIDLastSave="0" documentId="8_{62078805-4849-4CC4-B377-8C56C29A3117}" xr6:coauthVersionLast="47" xr6:coauthVersionMax="47" xr10:uidLastSave="{00000000-0000-0000-0000-000000000000}"/>
  <bookViews>
    <workbookView xWindow="-120" yWindow="-120" windowWidth="29040" windowHeight="15840" tabRatio="667" xr2:uid="{28F76D16-3AF7-49FF-AD85-D37368579BC4}"/>
  </bookViews>
  <sheets>
    <sheet name="Information" sheetId="49" r:id="rId1"/>
    <sheet name="1 Inc and Exp" sheetId="2" r:id="rId2"/>
    <sheet name="2 Financial position" sheetId="3" r:id="rId3"/>
    <sheet name="3 Cash flow" sheetId="4" r:id="rId4"/>
    <sheet name="4 Income" sheetId="6" r:id="rId5"/>
    <sheet name="5 Research" sheetId="5" r:id="rId6"/>
    <sheet name="6 Fees" sheetId="16" r:id="rId7"/>
    <sheet name="7 FTEs" sheetId="19" r:id="rId8"/>
    <sheet name="8 Cost centre" sheetId="9" r:id="rId9"/>
    <sheet name="9 Staff" sheetId="10" r:id="rId10"/>
    <sheet name="10 Severance" sheetId="11" r:id="rId11"/>
    <sheet name="11 Remuneration" sheetId="12" r:id="rId12"/>
    <sheet name="12 Capital" sheetId="13" r:id="rId13"/>
    <sheet name="13 Commitments" sheetId="14" r:id="rId14"/>
    <sheet name="14 Access &amp; Participation" sheetId="80" r:id="rId15"/>
  </sheets>
  <definedNames>
    <definedName name="_AMO_UniqueIdentifier" hidden="1">"'850502d6-ad66-4ae7-b0e5-caeb2d802b4f'"</definedName>
    <definedName name="_xlnm.Print_Area" localSheetId="1">'1 Inc and Exp'!$A$1:$S$54</definedName>
    <definedName name="_xlnm.Print_Area" localSheetId="10">'10 Severance'!$A$1:$J$23</definedName>
    <definedName name="_xlnm.Print_Area" localSheetId="11">'11 Remuneration'!$A$1:$Y$73</definedName>
    <definedName name="_xlnm.Print_Area" localSheetId="12">'12 Capital'!$A$1:$AA$20</definedName>
    <definedName name="_xlnm.Print_Area" localSheetId="13">'13 Commitments'!$A$1:$AN$59</definedName>
    <definedName name="_xlnm.Print_Area" localSheetId="14">'14 Access &amp; Participation'!$A$1:$S$14</definedName>
    <definedName name="_xlnm.Print_Area" localSheetId="2">'2 Financial position'!$A$1:$S$75</definedName>
    <definedName name="_xlnm.Print_Area" localSheetId="3">'3 Cash flow'!$A$1:$S$89</definedName>
    <definedName name="_xlnm.Print_Area" localSheetId="4">'4 Income'!$A$1:$S$52</definedName>
    <definedName name="_xlnm.Print_Area" localSheetId="5">'5 Research'!$A$1:$BA$68</definedName>
    <definedName name="_xlnm.Print_Area" localSheetId="6">'6 Fees'!$A$1:$Y$53</definedName>
    <definedName name="_xlnm.Print_Area" localSheetId="7">'7 FTEs'!$A$1:$AU$44</definedName>
    <definedName name="_xlnm.Print_Area" localSheetId="8">'8 Cost centre'!$A$1:$U$109</definedName>
    <definedName name="_xlnm.Print_Area" localSheetId="9">'9 Staff'!$A$1:$S$174</definedName>
    <definedName name="_xlnm.Print_Area" localSheetId="0">Information!$A$1:$P$19</definedName>
    <definedName name="_xlnm.Print_Titles" localSheetId="1">'1 Inc and Exp'!$1:$7</definedName>
    <definedName name="_xlnm.Print_Titles" localSheetId="10">'10 Severance'!$1:$7</definedName>
    <definedName name="_xlnm.Print_Titles" localSheetId="2">'2 Financial position'!$1:$7</definedName>
    <definedName name="_xlnm.Print_Titles" localSheetId="3">'3 Cash flow'!$1:$7</definedName>
    <definedName name="_xlnm.Print_Titles" localSheetId="4">'4 Income'!$1:$7</definedName>
    <definedName name="_xlnm.Print_Titles" localSheetId="5">'5 Research'!$A:$B,'5 Research'!$1:$7</definedName>
    <definedName name="_xlnm.Print_Titles" localSheetId="6">'6 Fees'!$1:$9</definedName>
    <definedName name="_xlnm.Print_Titles" localSheetId="8">'8 Cost centre'!$1:$6</definedName>
    <definedName name="_xlnm.Print_Titles" localSheetId="9">'9 Staff'!$1:$7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69" i="3" l="1"/>
  <c r="S73" i="3" s="1"/>
  <c r="R69" i="3"/>
  <c r="R73" i="3" s="1"/>
  <c r="Q69" i="3"/>
  <c r="Q73" i="3" s="1"/>
  <c r="P69" i="3"/>
  <c r="P73" i="3" s="1"/>
  <c r="O69" i="3"/>
  <c r="O73" i="3" s="1"/>
  <c r="N69" i="3"/>
  <c r="N73" i="3" s="1"/>
  <c r="M69" i="3"/>
  <c r="M73" i="3" s="1"/>
  <c r="S58" i="3"/>
  <c r="R58" i="3"/>
  <c r="Q58" i="3"/>
  <c r="P58" i="3"/>
  <c r="O58" i="3"/>
  <c r="N58" i="3"/>
  <c r="M58" i="3"/>
  <c r="S53" i="3"/>
  <c r="R53" i="3"/>
  <c r="Q53" i="3"/>
  <c r="P53" i="3"/>
  <c r="O53" i="3"/>
  <c r="N53" i="3"/>
  <c r="M53" i="3"/>
  <c r="S40" i="3"/>
  <c r="R40" i="3"/>
  <c r="Q40" i="3"/>
  <c r="P40" i="3"/>
  <c r="O40" i="3"/>
  <c r="N40" i="3"/>
  <c r="M40" i="3"/>
  <c r="S30" i="3"/>
  <c r="R30" i="3"/>
  <c r="Q30" i="3"/>
  <c r="P30" i="3"/>
  <c r="O30" i="3"/>
  <c r="N30" i="3"/>
  <c r="M30" i="3"/>
  <c r="S20" i="3"/>
  <c r="R20" i="3"/>
  <c r="Q20" i="3"/>
  <c r="P20" i="3"/>
  <c r="O20" i="3"/>
  <c r="N20" i="3"/>
  <c r="M20" i="3"/>
  <c r="S12" i="3"/>
  <c r="R12" i="3"/>
  <c r="Q12" i="3"/>
  <c r="P12" i="3"/>
  <c r="O12" i="3"/>
  <c r="N12" i="3"/>
  <c r="M12" i="3"/>
  <c r="S13" i="80"/>
  <c r="R13" i="80"/>
  <c r="Q13" i="80"/>
  <c r="P13" i="80"/>
  <c r="O13" i="80"/>
  <c r="N13" i="80"/>
  <c r="M13" i="80"/>
  <c r="AF8" i="14"/>
  <c r="AE8" i="14"/>
  <c r="AD8" i="14"/>
  <c r="AM6" i="14"/>
  <c r="AE6" i="14"/>
  <c r="Z20" i="13"/>
  <c r="Y20" i="13"/>
  <c r="X20" i="13"/>
  <c r="W20" i="13"/>
  <c r="V20" i="13"/>
  <c r="U20" i="13"/>
  <c r="T20" i="13"/>
  <c r="S20" i="13"/>
  <c r="R20" i="13"/>
  <c r="Q20" i="13"/>
  <c r="AA18" i="13"/>
  <c r="AA17" i="13"/>
  <c r="AA14" i="13"/>
  <c r="AA13" i="13"/>
  <c r="AA10" i="13"/>
  <c r="AA9" i="13"/>
  <c r="W51" i="12"/>
  <c r="V51" i="12"/>
  <c r="U51" i="12"/>
  <c r="T51" i="12"/>
  <c r="S51" i="12"/>
  <c r="R51" i="12"/>
  <c r="Q51" i="12"/>
  <c r="P51" i="12"/>
  <c r="Y48" i="12"/>
  <c r="X48" i="12"/>
  <c r="Y47" i="12"/>
  <c r="X47" i="12"/>
  <c r="Y46" i="12"/>
  <c r="X46" i="12"/>
  <c r="Y45" i="12"/>
  <c r="X45" i="12"/>
  <c r="W42" i="12"/>
  <c r="V42" i="12"/>
  <c r="U42" i="12"/>
  <c r="T42" i="12"/>
  <c r="S42" i="12"/>
  <c r="R42" i="12"/>
  <c r="Q42" i="12"/>
  <c r="P42" i="12"/>
  <c r="Y39" i="12"/>
  <c r="X39" i="12"/>
  <c r="Y38" i="12"/>
  <c r="X38" i="12"/>
  <c r="Y37" i="12"/>
  <c r="X37" i="12"/>
  <c r="W34" i="12"/>
  <c r="V34" i="12"/>
  <c r="U34" i="12"/>
  <c r="T34" i="12"/>
  <c r="S34" i="12"/>
  <c r="R34" i="12"/>
  <c r="Q34" i="12"/>
  <c r="P34" i="12"/>
  <c r="Y31" i="12"/>
  <c r="X31" i="12"/>
  <c r="Y30" i="12"/>
  <c r="X30" i="12"/>
  <c r="Y29" i="12"/>
  <c r="X29" i="12"/>
  <c r="Y28" i="12"/>
  <c r="X28" i="12"/>
  <c r="W25" i="12"/>
  <c r="V25" i="12"/>
  <c r="U25" i="12"/>
  <c r="T25" i="12"/>
  <c r="S25" i="12"/>
  <c r="R25" i="12"/>
  <c r="Q25" i="12"/>
  <c r="P25" i="12"/>
  <c r="Y24" i="12"/>
  <c r="X24" i="12"/>
  <c r="Y23" i="12"/>
  <c r="X23" i="12"/>
  <c r="Y22" i="12"/>
  <c r="X22" i="12"/>
  <c r="Y21" i="12"/>
  <c r="X21" i="12"/>
  <c r="Y20" i="12"/>
  <c r="X20" i="12"/>
  <c r="Y19" i="12"/>
  <c r="X19" i="12"/>
  <c r="W18" i="12"/>
  <c r="V18" i="12"/>
  <c r="U18" i="12"/>
  <c r="T18" i="12"/>
  <c r="S18" i="12"/>
  <c r="R18" i="12"/>
  <c r="Q18" i="12"/>
  <c r="P18" i="12"/>
  <c r="Y17" i="12"/>
  <c r="X17" i="12"/>
  <c r="Y16" i="12"/>
  <c r="X16" i="12"/>
  <c r="N31" i="10"/>
  <c r="M31" i="10"/>
  <c r="S28" i="10"/>
  <c r="R28" i="10"/>
  <c r="Q28" i="10"/>
  <c r="P28" i="10"/>
  <c r="O28" i="10"/>
  <c r="N28" i="10"/>
  <c r="M28" i="10"/>
  <c r="S21" i="10"/>
  <c r="S23" i="10" s="1"/>
  <c r="R21" i="10"/>
  <c r="R23" i="10" s="1"/>
  <c r="Q21" i="10"/>
  <c r="Q23" i="10" s="1"/>
  <c r="P21" i="10"/>
  <c r="P23" i="10" s="1"/>
  <c r="O21" i="10"/>
  <c r="O23" i="10" s="1"/>
  <c r="N21" i="10"/>
  <c r="N23" i="10" s="1"/>
  <c r="M21" i="10"/>
  <c r="M23" i="10" s="1"/>
  <c r="S11" i="10"/>
  <c r="R11" i="10"/>
  <c r="Q11" i="10"/>
  <c r="P11" i="10"/>
  <c r="O11" i="10"/>
  <c r="N11" i="10"/>
  <c r="M11" i="10"/>
  <c r="T107" i="9"/>
  <c r="S107" i="9"/>
  <c r="R107" i="9"/>
  <c r="Q107" i="9"/>
  <c r="Q109" i="9" s="1"/>
  <c r="O107" i="9"/>
  <c r="N107" i="9"/>
  <c r="P106" i="9"/>
  <c r="U106" i="9" s="1"/>
  <c r="P105" i="9"/>
  <c r="U105" i="9" s="1"/>
  <c r="P101" i="9"/>
  <c r="U101" i="9" s="1"/>
  <c r="P100" i="9"/>
  <c r="U100" i="9" s="1"/>
  <c r="P99" i="9"/>
  <c r="U99" i="9" s="1"/>
  <c r="P98" i="9"/>
  <c r="U98" i="9" s="1"/>
  <c r="P97" i="9"/>
  <c r="U97" i="9" s="1"/>
  <c r="P96" i="9"/>
  <c r="U96" i="9" s="1"/>
  <c r="P95" i="9"/>
  <c r="U95" i="9" s="1"/>
  <c r="P94" i="9"/>
  <c r="U94" i="9" s="1"/>
  <c r="P93" i="9"/>
  <c r="U93" i="9" s="1"/>
  <c r="P92" i="9"/>
  <c r="U92" i="9" s="1"/>
  <c r="P91" i="9"/>
  <c r="U91" i="9" s="1"/>
  <c r="P90" i="9"/>
  <c r="U90" i="9" s="1"/>
  <c r="S89" i="9"/>
  <c r="S102" i="9" s="1"/>
  <c r="R89" i="9"/>
  <c r="R102" i="9" s="1"/>
  <c r="O89" i="9"/>
  <c r="O102" i="9" s="1"/>
  <c r="N89" i="9"/>
  <c r="N102" i="9" s="1"/>
  <c r="P88" i="9"/>
  <c r="U88" i="9" s="1"/>
  <c r="P87" i="9"/>
  <c r="U87" i="9" s="1"/>
  <c r="P86" i="9"/>
  <c r="U86" i="9" s="1"/>
  <c r="P85" i="9"/>
  <c r="U85" i="9" s="1"/>
  <c r="P84" i="9"/>
  <c r="U84" i="9" s="1"/>
  <c r="P83" i="9"/>
  <c r="U83" i="9" s="1"/>
  <c r="P82" i="9"/>
  <c r="U82" i="9" s="1"/>
  <c r="P81" i="9"/>
  <c r="P80" i="9"/>
  <c r="U80" i="9" s="1"/>
  <c r="T76" i="9"/>
  <c r="S76" i="9"/>
  <c r="R76" i="9"/>
  <c r="O76" i="9"/>
  <c r="P75" i="9"/>
  <c r="U75" i="9" s="1"/>
  <c r="P74" i="9"/>
  <c r="T71" i="9"/>
  <c r="S71" i="9"/>
  <c r="R71" i="9"/>
  <c r="O71" i="9"/>
  <c r="P70" i="9"/>
  <c r="U70" i="9" s="1"/>
  <c r="P69" i="9"/>
  <c r="P65" i="9"/>
  <c r="U65" i="9" s="1"/>
  <c r="S64" i="9"/>
  <c r="S66" i="9" s="1"/>
  <c r="R64" i="9"/>
  <c r="R66" i="9" s="1"/>
  <c r="O64" i="9"/>
  <c r="O66" i="9" s="1"/>
  <c r="N64" i="9"/>
  <c r="N66" i="9" s="1"/>
  <c r="P63" i="9"/>
  <c r="P64" i="9" s="1"/>
  <c r="U62" i="9"/>
  <c r="U61" i="9"/>
  <c r="P59" i="9"/>
  <c r="U59" i="9" s="1"/>
  <c r="P56" i="9"/>
  <c r="U56" i="9" s="1"/>
  <c r="P54" i="9"/>
  <c r="U54" i="9" s="1"/>
  <c r="S53" i="9"/>
  <c r="R53" i="9"/>
  <c r="O53" i="9"/>
  <c r="N53" i="9"/>
  <c r="P52" i="9"/>
  <c r="U52" i="9" s="1"/>
  <c r="P51" i="9"/>
  <c r="U51" i="9" s="1"/>
  <c r="P50" i="9"/>
  <c r="U50" i="9" s="1"/>
  <c r="P49" i="9"/>
  <c r="U49" i="9" s="1"/>
  <c r="P48" i="9"/>
  <c r="U48" i="9" s="1"/>
  <c r="P47" i="9"/>
  <c r="U47" i="9" s="1"/>
  <c r="P46" i="9"/>
  <c r="U46" i="9" s="1"/>
  <c r="P45" i="9"/>
  <c r="U45" i="9" s="1"/>
  <c r="P44" i="9"/>
  <c r="U44" i="9" s="1"/>
  <c r="P43" i="9"/>
  <c r="U43" i="9" s="1"/>
  <c r="P42" i="9"/>
  <c r="U42" i="9" s="1"/>
  <c r="P41" i="9"/>
  <c r="U41" i="9" s="1"/>
  <c r="P40" i="9"/>
  <c r="U40" i="9" s="1"/>
  <c r="P39" i="9"/>
  <c r="U39" i="9" s="1"/>
  <c r="P38" i="9"/>
  <c r="U38" i="9" s="1"/>
  <c r="P37" i="9"/>
  <c r="U37" i="9" s="1"/>
  <c r="P36" i="9"/>
  <c r="U36" i="9" s="1"/>
  <c r="P35" i="9"/>
  <c r="U35" i="9" s="1"/>
  <c r="P34" i="9"/>
  <c r="U34" i="9" s="1"/>
  <c r="P33" i="9"/>
  <c r="U33" i="9" s="1"/>
  <c r="P32" i="9"/>
  <c r="U32" i="9" s="1"/>
  <c r="P31" i="9"/>
  <c r="U31" i="9" s="1"/>
  <c r="P30" i="9"/>
  <c r="U30" i="9" s="1"/>
  <c r="P29" i="9"/>
  <c r="U29" i="9" s="1"/>
  <c r="P28" i="9"/>
  <c r="U28" i="9" s="1"/>
  <c r="P27" i="9"/>
  <c r="U27" i="9" s="1"/>
  <c r="P26" i="9"/>
  <c r="U26" i="9" s="1"/>
  <c r="P25" i="9"/>
  <c r="U25" i="9" s="1"/>
  <c r="P24" i="9"/>
  <c r="U24" i="9" s="1"/>
  <c r="P23" i="9"/>
  <c r="U23" i="9" s="1"/>
  <c r="P22" i="9"/>
  <c r="U22" i="9" s="1"/>
  <c r="P21" i="9"/>
  <c r="U21" i="9" s="1"/>
  <c r="P20" i="9"/>
  <c r="U20" i="9" s="1"/>
  <c r="P19" i="9"/>
  <c r="U19" i="9" s="1"/>
  <c r="P18" i="9"/>
  <c r="U18" i="9" s="1"/>
  <c r="P17" i="9"/>
  <c r="U17" i="9" s="1"/>
  <c r="P16" i="9"/>
  <c r="U16" i="9" s="1"/>
  <c r="P15" i="9"/>
  <c r="U15" i="9" s="1"/>
  <c r="P14" i="9"/>
  <c r="U14" i="9" s="1"/>
  <c r="P13" i="9"/>
  <c r="U13" i="9" s="1"/>
  <c r="P12" i="9"/>
  <c r="U12" i="9" s="1"/>
  <c r="P11" i="9"/>
  <c r="U11" i="9" s="1"/>
  <c r="P10" i="9"/>
  <c r="U10" i="9" s="1"/>
  <c r="P9" i="9"/>
  <c r="U9" i="9" s="1"/>
  <c r="P8" i="9"/>
  <c r="U8" i="9" s="1"/>
  <c r="AT42" i="19"/>
  <c r="AS42" i="19"/>
  <c r="AQ42" i="19"/>
  <c r="AP42" i="19"/>
  <c r="AN42" i="19"/>
  <c r="AM42" i="19"/>
  <c r="AK42" i="19"/>
  <c r="AJ42" i="19"/>
  <c r="AH42" i="19"/>
  <c r="AG42" i="19"/>
  <c r="AE42" i="19"/>
  <c r="AD42" i="19"/>
  <c r="AB42" i="19"/>
  <c r="AA42" i="19"/>
  <c r="AU41" i="19"/>
  <c r="AR41" i="19"/>
  <c r="AO41" i="19"/>
  <c r="AL41" i="19"/>
  <c r="AI41" i="19"/>
  <c r="AF41" i="19"/>
  <c r="AC41" i="19"/>
  <c r="AU40" i="19"/>
  <c r="AR40" i="19"/>
  <c r="AO40" i="19"/>
  <c r="AL40" i="19"/>
  <c r="AI40" i="19"/>
  <c r="AF40" i="19"/>
  <c r="AC40" i="19"/>
  <c r="AU39" i="19"/>
  <c r="AR39" i="19"/>
  <c r="AO39" i="19"/>
  <c r="AL39" i="19"/>
  <c r="AI39" i="19"/>
  <c r="AF39" i="19"/>
  <c r="AC39" i="19"/>
  <c r="AU38" i="19"/>
  <c r="AR38" i="19"/>
  <c r="AO38" i="19"/>
  <c r="AL38" i="19"/>
  <c r="AI38" i="19"/>
  <c r="AF38" i="19"/>
  <c r="AC38" i="19"/>
  <c r="AU37" i="19"/>
  <c r="AR37" i="19"/>
  <c r="AO37" i="19"/>
  <c r="AL37" i="19"/>
  <c r="AI37" i="19"/>
  <c r="AF37" i="19"/>
  <c r="AC37" i="19"/>
  <c r="AU36" i="19"/>
  <c r="AR36" i="19"/>
  <c r="AO36" i="19"/>
  <c r="AL36" i="19"/>
  <c r="AI36" i="19"/>
  <c r="AF36" i="19"/>
  <c r="AC36" i="19"/>
  <c r="AU35" i="19"/>
  <c r="AR35" i="19"/>
  <c r="AO35" i="19"/>
  <c r="AL35" i="19"/>
  <c r="AI35" i="19"/>
  <c r="AF35" i="19"/>
  <c r="AC35" i="19"/>
  <c r="AT30" i="19"/>
  <c r="AS30" i="19"/>
  <c r="AQ30" i="19"/>
  <c r="AP30" i="19"/>
  <c r="AN30" i="19"/>
  <c r="AM30" i="19"/>
  <c r="AK30" i="19"/>
  <c r="AJ30" i="19"/>
  <c r="AH30" i="19"/>
  <c r="AG30" i="19"/>
  <c r="AE30" i="19"/>
  <c r="AD30" i="19"/>
  <c r="AB30" i="19"/>
  <c r="AA30" i="19"/>
  <c r="AU29" i="19"/>
  <c r="AR29" i="19"/>
  <c r="AO29" i="19"/>
  <c r="AL29" i="19"/>
  <c r="AI29" i="19"/>
  <c r="AF29" i="19"/>
  <c r="AC29" i="19"/>
  <c r="AU28" i="19"/>
  <c r="AR28" i="19"/>
  <c r="AO28" i="19"/>
  <c r="AL28" i="19"/>
  <c r="AI28" i="19"/>
  <c r="AF28" i="19"/>
  <c r="AC28" i="19"/>
  <c r="AU27" i="19"/>
  <c r="AR27" i="19"/>
  <c r="AO27" i="19"/>
  <c r="AL27" i="19"/>
  <c r="AI27" i="19"/>
  <c r="AF27" i="19"/>
  <c r="AC27" i="19"/>
  <c r="AU26" i="19"/>
  <c r="AR26" i="19"/>
  <c r="AO26" i="19"/>
  <c r="AL26" i="19"/>
  <c r="AI26" i="19"/>
  <c r="AF26" i="19"/>
  <c r="AC26" i="19"/>
  <c r="AU25" i="19"/>
  <c r="AR25" i="19"/>
  <c r="AO25" i="19"/>
  <c r="AL25" i="19"/>
  <c r="AI25" i="19"/>
  <c r="AF25" i="19"/>
  <c r="AC25" i="19"/>
  <c r="AU24" i="19"/>
  <c r="AR24" i="19"/>
  <c r="AO24" i="19"/>
  <c r="AL24" i="19"/>
  <c r="AI24" i="19"/>
  <c r="AF24" i="19"/>
  <c r="AC24" i="19"/>
  <c r="AU23" i="19"/>
  <c r="AR23" i="19"/>
  <c r="AO23" i="19"/>
  <c r="AL23" i="19"/>
  <c r="AI23" i="19"/>
  <c r="AF23" i="19"/>
  <c r="AC23" i="19"/>
  <c r="AT20" i="19"/>
  <c r="AS20" i="19"/>
  <c r="AQ20" i="19"/>
  <c r="AP20" i="19"/>
  <c r="AN20" i="19"/>
  <c r="AM20" i="19"/>
  <c r="AK20" i="19"/>
  <c r="AJ20" i="19"/>
  <c r="AH20" i="19"/>
  <c r="AG20" i="19"/>
  <c r="AE20" i="19"/>
  <c r="AD20" i="19"/>
  <c r="AB20" i="19"/>
  <c r="AA20" i="19"/>
  <c r="AU19" i="19"/>
  <c r="AR19" i="19"/>
  <c r="AO19" i="19"/>
  <c r="AL19" i="19"/>
  <c r="AI19" i="19"/>
  <c r="AF19" i="19"/>
  <c r="AC19" i="19"/>
  <c r="AU18" i="19"/>
  <c r="AR18" i="19"/>
  <c r="AO18" i="19"/>
  <c r="AL18" i="19"/>
  <c r="AI18" i="19"/>
  <c r="AF18" i="19"/>
  <c r="AC18" i="19"/>
  <c r="AU17" i="19"/>
  <c r="AR17" i="19"/>
  <c r="AO17" i="19"/>
  <c r="AL17" i="19"/>
  <c r="AI17" i="19"/>
  <c r="AF17" i="19"/>
  <c r="AC17" i="19"/>
  <c r="AU16" i="19"/>
  <c r="AR16" i="19"/>
  <c r="AO16" i="19"/>
  <c r="AL16" i="19"/>
  <c r="AI16" i="19"/>
  <c r="AF16" i="19"/>
  <c r="AC16" i="19"/>
  <c r="AU15" i="19"/>
  <c r="AR15" i="19"/>
  <c r="AO15" i="19"/>
  <c r="AL15" i="19"/>
  <c r="AI15" i="19"/>
  <c r="AF15" i="19"/>
  <c r="AC15" i="19"/>
  <c r="AU14" i="19"/>
  <c r="AR14" i="19"/>
  <c r="AO14" i="19"/>
  <c r="AL14" i="19"/>
  <c r="AI14" i="19"/>
  <c r="AF14" i="19"/>
  <c r="AC14" i="19"/>
  <c r="AU13" i="19"/>
  <c r="AR13" i="19"/>
  <c r="AO13" i="19"/>
  <c r="AL13" i="19"/>
  <c r="AI13" i="19"/>
  <c r="AF13" i="19"/>
  <c r="AC13" i="19"/>
  <c r="Y51" i="16"/>
  <c r="X51" i="16"/>
  <c r="W51" i="16"/>
  <c r="V51" i="16"/>
  <c r="U51" i="16"/>
  <c r="T51" i="16"/>
  <c r="P51" i="16"/>
  <c r="Y41" i="16"/>
  <c r="X41" i="16"/>
  <c r="W41" i="16"/>
  <c r="V41" i="16"/>
  <c r="U41" i="16"/>
  <c r="T41" i="16"/>
  <c r="P41" i="16"/>
  <c r="Y29" i="16"/>
  <c r="X29" i="16"/>
  <c r="W29" i="16"/>
  <c r="V29" i="16"/>
  <c r="U29" i="16"/>
  <c r="S29" i="16"/>
  <c r="R29" i="16"/>
  <c r="Q29" i="16"/>
  <c r="P29" i="16"/>
  <c r="T28" i="16"/>
  <c r="T27" i="16"/>
  <c r="T26" i="16"/>
  <c r="T25" i="16"/>
  <c r="T24" i="16"/>
  <c r="T23" i="16"/>
  <c r="T22" i="16"/>
  <c r="Y19" i="16"/>
  <c r="X19" i="16"/>
  <c r="W19" i="16"/>
  <c r="V19" i="16"/>
  <c r="U19" i="16"/>
  <c r="S19" i="16"/>
  <c r="R19" i="16"/>
  <c r="Q19" i="16"/>
  <c r="P19" i="16"/>
  <c r="T18" i="16"/>
  <c r="T17" i="16"/>
  <c r="T16" i="16"/>
  <c r="T15" i="16"/>
  <c r="T14" i="16"/>
  <c r="T13" i="16"/>
  <c r="T12" i="16"/>
  <c r="AM56" i="5"/>
  <c r="BA56" i="5" s="1"/>
  <c r="N44" i="3" l="1"/>
  <c r="N46" i="3" s="1"/>
  <c r="N60" i="3" s="1"/>
  <c r="X31" i="16"/>
  <c r="X43" i="16" s="1"/>
  <c r="X53" i="16" s="1"/>
  <c r="P44" i="3"/>
  <c r="P46" i="3" s="1"/>
  <c r="P60" i="3" s="1"/>
  <c r="M44" i="3"/>
  <c r="M46" i="3" s="1"/>
  <c r="M60" i="3" s="1"/>
  <c r="R44" i="3"/>
  <c r="R46" i="3" s="1"/>
  <c r="R60" i="3" s="1"/>
  <c r="S44" i="3"/>
  <c r="S46" i="3" s="1"/>
  <c r="S60" i="3" s="1"/>
  <c r="O44" i="3"/>
  <c r="O46" i="3" s="1"/>
  <c r="O60" i="3" s="1"/>
  <c r="Q44" i="3"/>
  <c r="Q46" i="3" s="1"/>
  <c r="Q60" i="3" s="1"/>
  <c r="Q31" i="16"/>
  <c r="AA20" i="13"/>
  <c r="T53" i="12"/>
  <c r="S53" i="12"/>
  <c r="Q53" i="12"/>
  <c r="X18" i="12"/>
  <c r="P53" i="12"/>
  <c r="W53" i="12"/>
  <c r="Y34" i="12"/>
  <c r="X34" i="12"/>
  <c r="X42" i="12"/>
  <c r="V53" i="12"/>
  <c r="X51" i="12"/>
  <c r="Y51" i="12"/>
  <c r="Y25" i="12"/>
  <c r="R53" i="12"/>
  <c r="X25" i="12"/>
  <c r="Y18" i="12"/>
  <c r="U53" i="12"/>
  <c r="Y42" i="12"/>
  <c r="V31" i="16"/>
  <c r="V43" i="16" s="1"/>
  <c r="V53" i="16" s="1"/>
  <c r="P31" i="16"/>
  <c r="P43" i="16" s="1"/>
  <c r="P53" i="16" s="1"/>
  <c r="P53" i="9"/>
  <c r="U53" i="9" s="1"/>
  <c r="P71" i="9"/>
  <c r="P76" i="9"/>
  <c r="P107" i="9"/>
  <c r="R109" i="9"/>
  <c r="N109" i="9"/>
  <c r="U74" i="9"/>
  <c r="U76" i="9" s="1"/>
  <c r="AB32" i="19"/>
  <c r="AB44" i="19" s="1"/>
  <c r="S109" i="9"/>
  <c r="P89" i="9"/>
  <c r="P102" i="9" s="1"/>
  <c r="U107" i="9"/>
  <c r="AP32" i="19"/>
  <c r="AP44" i="19" s="1"/>
  <c r="AN32" i="19"/>
  <c r="AN44" i="19" s="1"/>
  <c r="T109" i="9"/>
  <c r="P66" i="9"/>
  <c r="O109" i="9"/>
  <c r="U81" i="9"/>
  <c r="U89" i="9" s="1"/>
  <c r="U102" i="9" s="1"/>
  <c r="U63" i="9"/>
  <c r="U64" i="9" s="1"/>
  <c r="U66" i="9" s="1"/>
  <c r="U69" i="9"/>
  <c r="U71" i="9" s="1"/>
  <c r="R31" i="16"/>
  <c r="AG32" i="19"/>
  <c r="AG44" i="19" s="1"/>
  <c r="AS32" i="19"/>
  <c r="AS44" i="19" s="1"/>
  <c r="AE32" i="19"/>
  <c r="AE44" i="19" s="1"/>
  <c r="AQ32" i="19"/>
  <c r="AQ44" i="19" s="1"/>
  <c r="AH32" i="19"/>
  <c r="AH44" i="19" s="1"/>
  <c r="AJ32" i="19"/>
  <c r="AJ44" i="19" s="1"/>
  <c r="AM32" i="19"/>
  <c r="AT32" i="19"/>
  <c r="AT44" i="19" s="1"/>
  <c r="AK32" i="19"/>
  <c r="AK44" i="19" s="1"/>
  <c r="AI30" i="19"/>
  <c r="AR20" i="19"/>
  <c r="AL30" i="19"/>
  <c r="AI20" i="19"/>
  <c r="AL20" i="19"/>
  <c r="AC20" i="19"/>
  <c r="AD32" i="19"/>
  <c r="AD44" i="19" s="1"/>
  <c r="AO30" i="19"/>
  <c r="AC42" i="19"/>
  <c r="AR30" i="19"/>
  <c r="AU20" i="19"/>
  <c r="AF30" i="19"/>
  <c r="AR42" i="19"/>
  <c r="AO20" i="19"/>
  <c r="AC30" i="19"/>
  <c r="AF42" i="19"/>
  <c r="AL42" i="19"/>
  <c r="AU30" i="19"/>
  <c r="AI42" i="19"/>
  <c r="AO42" i="19"/>
  <c r="AF20" i="19"/>
  <c r="AA32" i="19"/>
  <c r="AA44" i="19" s="1"/>
  <c r="AU42" i="19"/>
  <c r="S31" i="16"/>
  <c r="W31" i="16"/>
  <c r="W43" i="16" s="1"/>
  <c r="W53" i="16" s="1"/>
  <c r="Y31" i="16"/>
  <c r="Y43" i="16" s="1"/>
  <c r="Y53" i="16" s="1"/>
  <c r="T29" i="16"/>
  <c r="T19" i="16"/>
  <c r="U31" i="16"/>
  <c r="U43" i="16" s="1"/>
  <c r="U53" i="16" s="1"/>
  <c r="E54" i="9"/>
  <c r="J54" i="9" s="1"/>
  <c r="X53" i="12" l="1"/>
  <c r="Y53" i="12"/>
  <c r="AC44" i="19"/>
  <c r="AO32" i="19"/>
  <c r="P109" i="9"/>
  <c r="AR44" i="19"/>
  <c r="U109" i="9"/>
  <c r="AF44" i="19"/>
  <c r="AR32" i="19"/>
  <c r="AL32" i="19"/>
  <c r="AI32" i="19"/>
  <c r="AL44" i="19"/>
  <c r="AM44" i="19"/>
  <c r="AO44" i="19" s="1"/>
  <c r="AI44" i="19"/>
  <c r="AU44" i="19"/>
  <c r="AF32" i="19"/>
  <c r="AU32" i="19"/>
  <c r="AC32" i="19"/>
  <c r="T31" i="16"/>
  <c r="T43" i="16" s="1"/>
  <c r="T53" i="16" s="1"/>
  <c r="M4" i="5"/>
  <c r="C4" i="5"/>
  <c r="R6" i="14" l="1"/>
  <c r="J6" i="14"/>
  <c r="I19" i="6" l="1"/>
  <c r="H19" i="6"/>
  <c r="G19" i="6"/>
  <c r="F19" i="6"/>
  <c r="E19" i="6"/>
  <c r="D19" i="6"/>
  <c r="C19" i="6"/>
  <c r="W39" i="49" l="1"/>
  <c r="C28" i="10" l="1"/>
  <c r="F21" i="10"/>
  <c r="E21" i="10"/>
  <c r="D21" i="10"/>
  <c r="C21" i="10"/>
  <c r="C23" i="10" s="1"/>
  <c r="D28" i="10" l="1"/>
  <c r="G21" i="10"/>
  <c r="H21" i="10"/>
  <c r="I21" i="10"/>
  <c r="D23" i="10"/>
  <c r="C11" i="10" l="1"/>
  <c r="C14" i="2" l="1"/>
  <c r="H40" i="19" l="1"/>
  <c r="E37" i="19"/>
  <c r="E38" i="19"/>
  <c r="E39" i="19"/>
  <c r="E40" i="19"/>
  <c r="E41" i="19"/>
  <c r="E36" i="19"/>
  <c r="E35" i="19"/>
  <c r="E25" i="19"/>
  <c r="E26" i="19"/>
  <c r="E27" i="19"/>
  <c r="E28" i="19"/>
  <c r="E29" i="19"/>
  <c r="E24" i="19"/>
  <c r="E23" i="19"/>
  <c r="E15" i="19"/>
  <c r="E16" i="19"/>
  <c r="E17" i="19"/>
  <c r="E18" i="19"/>
  <c r="E19" i="19"/>
  <c r="E14" i="19"/>
  <c r="E13" i="19"/>
  <c r="E20" i="19" l="1"/>
  <c r="E42" i="19"/>
  <c r="G37" i="6" l="1"/>
  <c r="I23" i="10" l="1"/>
  <c r="F23" i="10"/>
  <c r="E23" i="10"/>
  <c r="I11" i="10"/>
  <c r="H11" i="10"/>
  <c r="G11" i="10"/>
  <c r="F11" i="10"/>
  <c r="E11" i="10"/>
  <c r="D11" i="10"/>
  <c r="G23" i="10" l="1"/>
  <c r="H23" i="10"/>
  <c r="I8" i="14" l="1"/>
  <c r="J8" i="14"/>
  <c r="K8" i="14"/>
  <c r="J25" i="12" l="1"/>
  <c r="I25" i="12"/>
  <c r="H25" i="12"/>
  <c r="G25" i="12"/>
  <c r="F25" i="12"/>
  <c r="E25" i="12"/>
  <c r="D25" i="12"/>
  <c r="C25" i="12"/>
  <c r="E25" i="6" l="1"/>
  <c r="E11" i="2" s="1"/>
  <c r="F25" i="6"/>
  <c r="F11" i="2" s="1"/>
  <c r="G25" i="6"/>
  <c r="G11" i="2" s="1"/>
  <c r="H25" i="6"/>
  <c r="H11" i="2" s="1"/>
  <c r="I25" i="6"/>
  <c r="I11" i="2" s="1"/>
  <c r="C25" i="6"/>
  <c r="C11" i="2" s="1"/>
  <c r="D16" i="4" l="1"/>
  <c r="E16" i="4"/>
  <c r="F16" i="4"/>
  <c r="G16" i="4"/>
  <c r="H16" i="4"/>
  <c r="I16" i="4"/>
  <c r="C16" i="4"/>
  <c r="D53" i="9" l="1"/>
  <c r="C32" i="6" l="1"/>
  <c r="C18" i="2" l="1"/>
  <c r="C23" i="2" s="1"/>
  <c r="L68" i="5" l="1"/>
  <c r="Z68" i="5" l="1"/>
  <c r="F19" i="16" l="1"/>
  <c r="G12" i="16" l="1"/>
  <c r="H53" i="9" l="1"/>
  <c r="G53" i="9"/>
  <c r="E30" i="19" l="1"/>
  <c r="I13" i="80"/>
  <c r="H13" i="80"/>
  <c r="G13" i="80"/>
  <c r="F13" i="80"/>
  <c r="E13" i="80"/>
  <c r="D13" i="80"/>
  <c r="C13" i="80"/>
  <c r="V42" i="19" l="1"/>
  <c r="U42" i="19"/>
  <c r="S42" i="19"/>
  <c r="R42" i="19"/>
  <c r="P42" i="19"/>
  <c r="O42" i="19"/>
  <c r="M42" i="19"/>
  <c r="L42" i="19"/>
  <c r="J42" i="19"/>
  <c r="I42" i="19"/>
  <c r="G42" i="19"/>
  <c r="F42" i="19"/>
  <c r="D42" i="19"/>
  <c r="C42" i="19"/>
  <c r="V30" i="19"/>
  <c r="U30" i="19"/>
  <c r="S30" i="19"/>
  <c r="R30" i="19"/>
  <c r="P30" i="19"/>
  <c r="O30" i="19"/>
  <c r="M30" i="19"/>
  <c r="L30" i="19"/>
  <c r="J30" i="19"/>
  <c r="I30" i="19"/>
  <c r="G30" i="19"/>
  <c r="F30" i="19"/>
  <c r="D30" i="19"/>
  <c r="C30" i="19"/>
  <c r="V20" i="19"/>
  <c r="U20" i="19"/>
  <c r="S20" i="19"/>
  <c r="R20" i="19"/>
  <c r="P20" i="19"/>
  <c r="O20" i="19"/>
  <c r="M20" i="19"/>
  <c r="L20" i="19"/>
  <c r="J20" i="19"/>
  <c r="I20" i="19"/>
  <c r="G20" i="19"/>
  <c r="F20" i="19"/>
  <c r="D20" i="19"/>
  <c r="D32" i="19" l="1"/>
  <c r="W41" i="19" l="1"/>
  <c r="W40" i="19"/>
  <c r="W39" i="19"/>
  <c r="W38" i="19"/>
  <c r="W37" i="19"/>
  <c r="W36" i="19"/>
  <c r="W35" i="19"/>
  <c r="V32" i="19"/>
  <c r="V44" i="19" s="1"/>
  <c r="W29" i="19"/>
  <c r="W28" i="19"/>
  <c r="W27" i="19"/>
  <c r="W26" i="19"/>
  <c r="W25" i="19"/>
  <c r="W24" i="19"/>
  <c r="W23" i="19"/>
  <c r="U32" i="19"/>
  <c r="W19" i="19"/>
  <c r="W18" i="19"/>
  <c r="W17" i="19"/>
  <c r="W16" i="19"/>
  <c r="W15" i="19"/>
  <c r="W14" i="19"/>
  <c r="W13" i="19"/>
  <c r="T41" i="19"/>
  <c r="T40" i="19"/>
  <c r="T39" i="19"/>
  <c r="T38" i="19"/>
  <c r="T37" i="19"/>
  <c r="T36" i="19"/>
  <c r="T35" i="19"/>
  <c r="R32" i="19"/>
  <c r="T29" i="19"/>
  <c r="T28" i="19"/>
  <c r="T27" i="19"/>
  <c r="T26" i="19"/>
  <c r="T25" i="19"/>
  <c r="T24" i="19"/>
  <c r="T23" i="19"/>
  <c r="S32" i="19"/>
  <c r="S44" i="19" s="1"/>
  <c r="T19" i="19"/>
  <c r="T18" i="19"/>
  <c r="T17" i="19"/>
  <c r="T16" i="19"/>
  <c r="T15" i="19"/>
  <c r="T14" i="19"/>
  <c r="T13" i="19"/>
  <c r="Q41" i="19"/>
  <c r="Q40" i="19"/>
  <c r="Q39" i="19"/>
  <c r="Q38" i="19"/>
  <c r="Q37" i="19"/>
  <c r="Q36" i="19"/>
  <c r="Q35" i="19"/>
  <c r="Q29" i="19"/>
  <c r="Q28" i="19"/>
  <c r="Q27" i="19"/>
  <c r="Q26" i="19"/>
  <c r="Q25" i="19"/>
  <c r="Q24" i="19"/>
  <c r="Q23" i="19"/>
  <c r="P32" i="19"/>
  <c r="P44" i="19" s="1"/>
  <c r="O32" i="19"/>
  <c r="Q19" i="19"/>
  <c r="Q18" i="19"/>
  <c r="Q17" i="19"/>
  <c r="Q16" i="19"/>
  <c r="Q15" i="19"/>
  <c r="Q14" i="19"/>
  <c r="Q13" i="19"/>
  <c r="N41" i="19"/>
  <c r="N40" i="19"/>
  <c r="N39" i="19"/>
  <c r="N38" i="19"/>
  <c r="N37" i="19"/>
  <c r="N36" i="19"/>
  <c r="N35" i="19"/>
  <c r="M32" i="19"/>
  <c r="M44" i="19" s="1"/>
  <c r="N29" i="19"/>
  <c r="N28" i="19"/>
  <c r="N27" i="19"/>
  <c r="N26" i="19"/>
  <c r="N25" i="19"/>
  <c r="N24" i="19"/>
  <c r="N23" i="19"/>
  <c r="L32" i="19"/>
  <c r="N19" i="19"/>
  <c r="N18" i="19"/>
  <c r="N17" i="19"/>
  <c r="N16" i="19"/>
  <c r="N15" i="19"/>
  <c r="N14" i="19"/>
  <c r="N13" i="19"/>
  <c r="K41" i="19"/>
  <c r="K40" i="19"/>
  <c r="K39" i="19"/>
  <c r="K38" i="19"/>
  <c r="K37" i="19"/>
  <c r="K36" i="19"/>
  <c r="K35" i="19"/>
  <c r="I32" i="19"/>
  <c r="K29" i="19"/>
  <c r="K28" i="19"/>
  <c r="K27" i="19"/>
  <c r="K26" i="19"/>
  <c r="K25" i="19"/>
  <c r="K24" i="19"/>
  <c r="K23" i="19"/>
  <c r="J32" i="19"/>
  <c r="K19" i="19"/>
  <c r="K18" i="19"/>
  <c r="K17" i="19"/>
  <c r="K16" i="19"/>
  <c r="K15" i="19"/>
  <c r="K14" i="19"/>
  <c r="K13" i="19"/>
  <c r="H41" i="19"/>
  <c r="H39" i="19"/>
  <c r="H38" i="19"/>
  <c r="H37" i="19"/>
  <c r="H36" i="19"/>
  <c r="H35" i="19"/>
  <c r="G32" i="19"/>
  <c r="F32" i="19"/>
  <c r="H29" i="19"/>
  <c r="H28" i="19"/>
  <c r="H27" i="19"/>
  <c r="H26" i="19"/>
  <c r="H25" i="19"/>
  <c r="H24" i="19"/>
  <c r="H23" i="19"/>
  <c r="H19" i="19"/>
  <c r="H18" i="19"/>
  <c r="H17" i="19"/>
  <c r="H16" i="19"/>
  <c r="H15" i="19"/>
  <c r="H14" i="19"/>
  <c r="H13" i="19"/>
  <c r="D44" i="19"/>
  <c r="C20" i="19"/>
  <c r="H32" i="19" l="1"/>
  <c r="W32" i="19"/>
  <c r="H30" i="19"/>
  <c r="K20" i="19"/>
  <c r="K30" i="19"/>
  <c r="K42" i="19"/>
  <c r="Q20" i="19"/>
  <c r="Q42" i="19"/>
  <c r="T32" i="19"/>
  <c r="W20" i="19"/>
  <c r="W30" i="19"/>
  <c r="W42" i="19"/>
  <c r="H20" i="19"/>
  <c r="H42" i="19"/>
  <c r="K32" i="19"/>
  <c r="N20" i="19"/>
  <c r="N30" i="19"/>
  <c r="N42" i="19"/>
  <c r="Q30" i="19"/>
  <c r="T20" i="19"/>
  <c r="T30" i="19"/>
  <c r="T42" i="19"/>
  <c r="N32" i="19"/>
  <c r="C32" i="19"/>
  <c r="E32" i="19" s="1"/>
  <c r="Q32" i="19"/>
  <c r="O44" i="19"/>
  <c r="Q44" i="19" s="1"/>
  <c r="G44" i="19"/>
  <c r="F44" i="19"/>
  <c r="U44" i="19"/>
  <c r="W44" i="19" s="1"/>
  <c r="R44" i="19"/>
  <c r="T44" i="19" s="1"/>
  <c r="L44" i="19"/>
  <c r="N44" i="19" s="1"/>
  <c r="C44" i="19" l="1"/>
  <c r="E44" i="19" s="1"/>
  <c r="H44" i="19"/>
  <c r="J44" i="19" l="1"/>
  <c r="R39" i="49" l="1"/>
  <c r="S39" i="49" s="1"/>
  <c r="L24" i="12" l="1"/>
  <c r="K24" i="12"/>
  <c r="L23" i="12"/>
  <c r="K23" i="12"/>
  <c r="L22" i="12"/>
  <c r="K22" i="12"/>
  <c r="L21" i="12"/>
  <c r="K21" i="12"/>
  <c r="L20" i="12"/>
  <c r="K20" i="12"/>
  <c r="L19" i="12"/>
  <c r="K19" i="12"/>
  <c r="J18" i="12"/>
  <c r="I18" i="12"/>
  <c r="H18" i="12"/>
  <c r="G18" i="12"/>
  <c r="F18" i="12"/>
  <c r="E18" i="12"/>
  <c r="D18" i="12"/>
  <c r="C18" i="12"/>
  <c r="L17" i="12"/>
  <c r="K17" i="12"/>
  <c r="L16" i="12"/>
  <c r="K16" i="12"/>
  <c r="U35" i="49" l="1"/>
  <c r="K25" i="12"/>
  <c r="L25" i="12"/>
  <c r="K18" i="12"/>
  <c r="L18" i="12"/>
  <c r="V35" i="49" l="1"/>
  <c r="C53" i="9"/>
  <c r="E53" i="9" l="1"/>
  <c r="V54" i="5" l="1"/>
  <c r="G51" i="16" l="1"/>
  <c r="G41" i="16"/>
  <c r="G13" i="16" l="1"/>
  <c r="M18" i="13"/>
  <c r="M17" i="13"/>
  <c r="M14" i="13"/>
  <c r="M13" i="13"/>
  <c r="M10" i="13"/>
  <c r="M9" i="13"/>
  <c r="I69" i="3" l="1"/>
  <c r="D69" i="3"/>
  <c r="E69" i="3"/>
  <c r="F69" i="3"/>
  <c r="G69" i="3"/>
  <c r="H69" i="3"/>
  <c r="C69" i="3"/>
  <c r="D73" i="3" l="1"/>
  <c r="C53" i="4" l="1"/>
  <c r="I53" i="4"/>
  <c r="H53" i="4"/>
  <c r="G53" i="4"/>
  <c r="F53" i="4"/>
  <c r="E53" i="4"/>
  <c r="D53" i="4"/>
  <c r="R38" i="49" l="1"/>
  <c r="R35" i="49" l="1"/>
  <c r="R37" i="49"/>
  <c r="R31" i="49" l="1"/>
  <c r="S37" i="49" l="1"/>
  <c r="S38" i="49"/>
  <c r="V38" i="49"/>
  <c r="U38" i="49"/>
  <c r="D24" i="4"/>
  <c r="E24" i="4"/>
  <c r="F24" i="4"/>
  <c r="G24" i="4"/>
  <c r="H24" i="4"/>
  <c r="I24" i="4"/>
  <c r="C24" i="4"/>
  <c r="D23" i="4"/>
  <c r="E23" i="4"/>
  <c r="F23" i="4"/>
  <c r="G23" i="4"/>
  <c r="H23" i="4"/>
  <c r="I23" i="4"/>
  <c r="C23" i="4"/>
  <c r="W38" i="49" l="1"/>
  <c r="C41" i="16"/>
  <c r="C37" i="6"/>
  <c r="C46" i="6" s="1"/>
  <c r="L31" i="12" l="1"/>
  <c r="K31" i="12"/>
  <c r="I14" i="2" l="1"/>
  <c r="H14" i="2"/>
  <c r="G14" i="2"/>
  <c r="F14" i="2"/>
  <c r="E14" i="2"/>
  <c r="D14" i="2"/>
  <c r="I13" i="2"/>
  <c r="H13" i="2"/>
  <c r="G13" i="2"/>
  <c r="F13" i="2"/>
  <c r="E13" i="2"/>
  <c r="D13" i="2"/>
  <c r="C13" i="2"/>
  <c r="M20" i="13" l="1"/>
  <c r="L20" i="13"/>
  <c r="K20" i="13"/>
  <c r="J20" i="13"/>
  <c r="I20" i="13"/>
  <c r="H20" i="13"/>
  <c r="G20" i="13"/>
  <c r="F20" i="13"/>
  <c r="E20" i="13"/>
  <c r="D20" i="13"/>
  <c r="J51" i="12"/>
  <c r="I51" i="12"/>
  <c r="H51" i="12"/>
  <c r="G51" i="12"/>
  <c r="F51" i="12"/>
  <c r="E51" i="12"/>
  <c r="D51" i="12"/>
  <c r="C51" i="12"/>
  <c r="J42" i="12"/>
  <c r="I42" i="12"/>
  <c r="H42" i="12"/>
  <c r="G42" i="12"/>
  <c r="F42" i="12"/>
  <c r="E42" i="12"/>
  <c r="D42" i="12"/>
  <c r="C42" i="12"/>
  <c r="J34" i="12"/>
  <c r="I34" i="12"/>
  <c r="H34" i="12"/>
  <c r="G34" i="12"/>
  <c r="F34" i="12"/>
  <c r="E34" i="12"/>
  <c r="D34" i="12"/>
  <c r="C34" i="12"/>
  <c r="L48" i="12"/>
  <c r="K48" i="12"/>
  <c r="L47" i="12"/>
  <c r="K47" i="12"/>
  <c r="L46" i="12"/>
  <c r="K46" i="12"/>
  <c r="L45" i="12"/>
  <c r="K45" i="12"/>
  <c r="L39" i="12"/>
  <c r="K39" i="12"/>
  <c r="L38" i="12"/>
  <c r="K38" i="12"/>
  <c r="L37" i="12"/>
  <c r="K37" i="12"/>
  <c r="L30" i="12"/>
  <c r="K30" i="12"/>
  <c r="L29" i="12"/>
  <c r="K29" i="12"/>
  <c r="L28" i="12"/>
  <c r="K28" i="12"/>
  <c r="D31" i="10"/>
  <c r="C31" i="10"/>
  <c r="I28" i="10"/>
  <c r="H28" i="10"/>
  <c r="G28" i="10"/>
  <c r="F28" i="10"/>
  <c r="E28" i="10"/>
  <c r="H18" i="2"/>
  <c r="H107" i="9"/>
  <c r="F107" i="9"/>
  <c r="F109" i="9" s="1"/>
  <c r="I107" i="9"/>
  <c r="G107" i="9"/>
  <c r="D107" i="9"/>
  <c r="C107" i="9"/>
  <c r="H89" i="9"/>
  <c r="H102" i="9" s="1"/>
  <c r="G89" i="9"/>
  <c r="G102" i="9" s="1"/>
  <c r="D89" i="9"/>
  <c r="D102" i="9" s="1"/>
  <c r="C89" i="9"/>
  <c r="C102" i="9" s="1"/>
  <c r="J62" i="9"/>
  <c r="E56" i="9"/>
  <c r="I76" i="9"/>
  <c r="H76" i="9"/>
  <c r="G76" i="9"/>
  <c r="D76" i="9"/>
  <c r="H71" i="9"/>
  <c r="I71" i="9"/>
  <c r="G71" i="9"/>
  <c r="D71" i="9"/>
  <c r="J61" i="9"/>
  <c r="G64" i="9"/>
  <c r="G66" i="9" s="1"/>
  <c r="H64" i="9"/>
  <c r="H66" i="9" s="1"/>
  <c r="D64" i="9"/>
  <c r="D66" i="9" s="1"/>
  <c r="C64" i="9"/>
  <c r="C66" i="9" s="1"/>
  <c r="E75" i="9"/>
  <c r="J75" i="9" s="1"/>
  <c r="E74" i="9"/>
  <c r="E70" i="9"/>
  <c r="J70" i="9" s="1"/>
  <c r="E69" i="9"/>
  <c r="J69" i="9" s="1"/>
  <c r="E106" i="9"/>
  <c r="J106" i="9" s="1"/>
  <c r="E105" i="9"/>
  <c r="E101" i="9"/>
  <c r="J101" i="9" s="1"/>
  <c r="E100" i="9"/>
  <c r="J100" i="9" s="1"/>
  <c r="E99" i="9"/>
  <c r="J99" i="9" s="1"/>
  <c r="E98" i="9"/>
  <c r="J98" i="9" s="1"/>
  <c r="E97" i="9"/>
  <c r="J97" i="9" s="1"/>
  <c r="E96" i="9"/>
  <c r="J96" i="9" s="1"/>
  <c r="E95" i="9"/>
  <c r="J95" i="9" s="1"/>
  <c r="E94" i="9"/>
  <c r="J94" i="9" s="1"/>
  <c r="E93" i="9"/>
  <c r="J93" i="9" s="1"/>
  <c r="E92" i="9"/>
  <c r="J92" i="9" s="1"/>
  <c r="E91" i="9"/>
  <c r="J91" i="9" s="1"/>
  <c r="E90" i="9"/>
  <c r="E88" i="9"/>
  <c r="J88" i="9" s="1"/>
  <c r="E87" i="9"/>
  <c r="J87" i="9" s="1"/>
  <c r="E86" i="9"/>
  <c r="J86" i="9" s="1"/>
  <c r="E85" i="9"/>
  <c r="J85" i="9" s="1"/>
  <c r="E84" i="9"/>
  <c r="J84" i="9" s="1"/>
  <c r="E83" i="9"/>
  <c r="J83" i="9" s="1"/>
  <c r="E82" i="9"/>
  <c r="J82" i="9" s="1"/>
  <c r="E81" i="9"/>
  <c r="J81" i="9" s="1"/>
  <c r="E80" i="9"/>
  <c r="J80" i="9" s="1"/>
  <c r="E65" i="9"/>
  <c r="J65" i="9" s="1"/>
  <c r="E63" i="9"/>
  <c r="E59"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L51" i="16"/>
  <c r="K51" i="16"/>
  <c r="J51" i="16"/>
  <c r="I51" i="16"/>
  <c r="H51" i="16"/>
  <c r="C51" i="16"/>
  <c r="L41" i="16"/>
  <c r="K41" i="16"/>
  <c r="J41" i="16"/>
  <c r="I41" i="16"/>
  <c r="H41" i="16"/>
  <c r="L29" i="16"/>
  <c r="K29" i="16"/>
  <c r="J29" i="16"/>
  <c r="I29" i="16"/>
  <c r="H29" i="16"/>
  <c r="F29" i="16"/>
  <c r="E29" i="16"/>
  <c r="D29" i="16"/>
  <c r="C29" i="16"/>
  <c r="L19" i="16"/>
  <c r="K19" i="16"/>
  <c r="J19" i="16"/>
  <c r="I19" i="16"/>
  <c r="H19" i="16"/>
  <c r="E19" i="16"/>
  <c r="D19" i="16"/>
  <c r="C19" i="16"/>
  <c r="G28" i="16"/>
  <c r="G27" i="16"/>
  <c r="G26" i="16"/>
  <c r="G25" i="16"/>
  <c r="G24" i="16"/>
  <c r="G23" i="16"/>
  <c r="G22" i="16"/>
  <c r="G18" i="16"/>
  <c r="G17" i="16"/>
  <c r="G16" i="16"/>
  <c r="G15" i="16"/>
  <c r="G14" i="16"/>
  <c r="Y62" i="5"/>
  <c r="X62" i="5"/>
  <c r="W62" i="5"/>
  <c r="V62" i="5"/>
  <c r="V64" i="5" s="1"/>
  <c r="U62" i="5"/>
  <c r="T62" i="5"/>
  <c r="S62" i="5"/>
  <c r="R62" i="5"/>
  <c r="Q62" i="5"/>
  <c r="P62" i="5"/>
  <c r="O62" i="5"/>
  <c r="N62" i="5"/>
  <c r="M62" i="5"/>
  <c r="K62" i="5"/>
  <c r="J62" i="5"/>
  <c r="I62" i="5"/>
  <c r="H62" i="5"/>
  <c r="G62" i="5"/>
  <c r="F62" i="5"/>
  <c r="E62" i="5"/>
  <c r="D62" i="5"/>
  <c r="C62" i="5"/>
  <c r="L66" i="5"/>
  <c r="Z66" i="5" s="1"/>
  <c r="L61" i="5"/>
  <c r="L60" i="5"/>
  <c r="Z60" i="5" s="1"/>
  <c r="L59" i="5"/>
  <c r="L56" i="5"/>
  <c r="Z56" i="5" s="1"/>
  <c r="Y54" i="5"/>
  <c r="X54" i="5"/>
  <c r="W54" i="5"/>
  <c r="U54" i="5"/>
  <c r="T54" i="5"/>
  <c r="S54" i="5"/>
  <c r="R54" i="5"/>
  <c r="Q54" i="5"/>
  <c r="P54" i="5"/>
  <c r="O54" i="5"/>
  <c r="N54" i="5"/>
  <c r="M54" i="5"/>
  <c r="K54" i="5"/>
  <c r="J54" i="5"/>
  <c r="I54" i="5"/>
  <c r="H54" i="5"/>
  <c r="G54" i="5"/>
  <c r="F54" i="5"/>
  <c r="E54" i="5"/>
  <c r="D54" i="5"/>
  <c r="C54" i="5"/>
  <c r="L53" i="5"/>
  <c r="Z53" i="5" s="1"/>
  <c r="L52" i="5"/>
  <c r="L51" i="5"/>
  <c r="Z51" i="5" s="1"/>
  <c r="L50" i="5"/>
  <c r="Z50" i="5" s="1"/>
  <c r="L49" i="5"/>
  <c r="Z49" i="5" s="1"/>
  <c r="L48" i="5"/>
  <c r="Z48" i="5" s="1"/>
  <c r="L47" i="5"/>
  <c r="Z47" i="5" s="1"/>
  <c r="L46" i="5"/>
  <c r="Z46" i="5" s="1"/>
  <c r="L45" i="5"/>
  <c r="Z45" i="5" s="1"/>
  <c r="L44" i="5"/>
  <c r="Z44" i="5" s="1"/>
  <c r="L43" i="5"/>
  <c r="Z43" i="5" s="1"/>
  <c r="L42" i="5"/>
  <c r="Z42" i="5" s="1"/>
  <c r="L41" i="5"/>
  <c r="Z41" i="5" s="1"/>
  <c r="L40" i="5"/>
  <c r="Z40" i="5" s="1"/>
  <c r="L39" i="5"/>
  <c r="Z39" i="5" s="1"/>
  <c r="L38" i="5"/>
  <c r="Z38" i="5" s="1"/>
  <c r="L37" i="5"/>
  <c r="Z37" i="5" s="1"/>
  <c r="L36" i="5"/>
  <c r="Z36" i="5" s="1"/>
  <c r="L35" i="5"/>
  <c r="Z35" i="5" s="1"/>
  <c r="L34" i="5"/>
  <c r="Z34" i="5" s="1"/>
  <c r="L33" i="5"/>
  <c r="Z33" i="5" s="1"/>
  <c r="L32" i="5"/>
  <c r="Z32" i="5" s="1"/>
  <c r="L31" i="5"/>
  <c r="Z31" i="5" s="1"/>
  <c r="L30" i="5"/>
  <c r="Z30" i="5" s="1"/>
  <c r="L29" i="5"/>
  <c r="Z29" i="5" s="1"/>
  <c r="L28" i="5"/>
  <c r="Z28" i="5" s="1"/>
  <c r="L27" i="5"/>
  <c r="Z27" i="5" s="1"/>
  <c r="L26" i="5"/>
  <c r="Z26" i="5" s="1"/>
  <c r="L25" i="5"/>
  <c r="Z25" i="5" s="1"/>
  <c r="L24" i="5"/>
  <c r="Z24" i="5" s="1"/>
  <c r="L23" i="5"/>
  <c r="Z23" i="5" s="1"/>
  <c r="L22" i="5"/>
  <c r="Z22" i="5" s="1"/>
  <c r="L21" i="5"/>
  <c r="Z21" i="5" s="1"/>
  <c r="L20" i="5"/>
  <c r="Z20" i="5" s="1"/>
  <c r="L19" i="5"/>
  <c r="Z19" i="5" s="1"/>
  <c r="L18" i="5"/>
  <c r="Z18" i="5" s="1"/>
  <c r="L17" i="5"/>
  <c r="Z17" i="5" s="1"/>
  <c r="L16" i="5"/>
  <c r="Z16" i="5" s="1"/>
  <c r="L15" i="5"/>
  <c r="Z15" i="5" s="1"/>
  <c r="L14" i="5"/>
  <c r="Z14" i="5" s="1"/>
  <c r="L13" i="5"/>
  <c r="Z13" i="5" s="1"/>
  <c r="L12" i="5"/>
  <c r="Z12" i="5" s="1"/>
  <c r="L11" i="5"/>
  <c r="Z11" i="5" s="1"/>
  <c r="L10" i="5"/>
  <c r="Z10" i="5" s="1"/>
  <c r="L9" i="5"/>
  <c r="I37" i="6"/>
  <c r="H37" i="6"/>
  <c r="F37" i="6"/>
  <c r="E37" i="6"/>
  <c r="D37" i="6"/>
  <c r="I32" i="6"/>
  <c r="H32" i="6"/>
  <c r="G32" i="6"/>
  <c r="G46" i="6" s="1"/>
  <c r="F32" i="6"/>
  <c r="E32" i="6"/>
  <c r="D32" i="6"/>
  <c r="H109" i="9" l="1"/>
  <c r="G109" i="9"/>
  <c r="D109" i="9"/>
  <c r="C109" i="9"/>
  <c r="J56" i="9"/>
  <c r="Z61" i="5"/>
  <c r="H46" i="6"/>
  <c r="E46" i="6"/>
  <c r="D46" i="6"/>
  <c r="I46" i="6"/>
  <c r="F46" i="6"/>
  <c r="G53" i="12"/>
  <c r="E53" i="12"/>
  <c r="J51" i="9"/>
  <c r="D18" i="2"/>
  <c r="E18" i="2"/>
  <c r="E23" i="2" s="1"/>
  <c r="G18" i="2"/>
  <c r="H23" i="2"/>
  <c r="F18" i="2"/>
  <c r="F23" i="2" s="1"/>
  <c r="I18" i="2"/>
  <c r="I23" i="2" s="1"/>
  <c r="J53" i="12"/>
  <c r="C53" i="12"/>
  <c r="H53" i="12"/>
  <c r="F53" i="12"/>
  <c r="I53" i="12"/>
  <c r="D53" i="12"/>
  <c r="I109" i="9"/>
  <c r="J90" i="9"/>
  <c r="G19" i="16"/>
  <c r="C31" i="16"/>
  <c r="Z52" i="5"/>
  <c r="L34" i="12"/>
  <c r="J59" i="9"/>
  <c r="L42" i="12"/>
  <c r="E64" i="9"/>
  <c r="E66" i="9" s="1"/>
  <c r="J63" i="9"/>
  <c r="K42" i="12"/>
  <c r="J8" i="9"/>
  <c r="J10" i="9"/>
  <c r="J12" i="9"/>
  <c r="J14" i="9"/>
  <c r="J16" i="9"/>
  <c r="J18" i="9"/>
  <c r="J20" i="9"/>
  <c r="J22" i="9"/>
  <c r="J24" i="9"/>
  <c r="J26" i="9"/>
  <c r="J28" i="9"/>
  <c r="J30" i="9"/>
  <c r="J32" i="9"/>
  <c r="J34" i="9"/>
  <c r="J36" i="9"/>
  <c r="J38" i="9"/>
  <c r="J40" i="9"/>
  <c r="J42" i="9"/>
  <c r="J44" i="9"/>
  <c r="J46" i="9"/>
  <c r="J48" i="9"/>
  <c r="J50" i="9"/>
  <c r="J52" i="9"/>
  <c r="J9" i="9"/>
  <c r="J11" i="9"/>
  <c r="J13" i="9"/>
  <c r="J15" i="9"/>
  <c r="J17" i="9"/>
  <c r="J19" i="9"/>
  <c r="J21" i="9"/>
  <c r="J23" i="9"/>
  <c r="J25" i="9"/>
  <c r="J27" i="9"/>
  <c r="J29" i="9"/>
  <c r="J31" i="9"/>
  <c r="J33" i="9"/>
  <c r="J35" i="9"/>
  <c r="J37" i="9"/>
  <c r="J39" i="9"/>
  <c r="J41" i="9"/>
  <c r="J43" i="9"/>
  <c r="J45" i="9"/>
  <c r="J47" i="9"/>
  <c r="J49" i="9"/>
  <c r="K34" i="12"/>
  <c r="K51" i="12"/>
  <c r="L51" i="12"/>
  <c r="D10" i="2"/>
  <c r="F10" i="2"/>
  <c r="H10" i="2"/>
  <c r="E10" i="2"/>
  <c r="G10" i="2"/>
  <c r="I10" i="2"/>
  <c r="C10" i="2"/>
  <c r="L54" i="5"/>
  <c r="D64" i="5"/>
  <c r="F64" i="5"/>
  <c r="H64" i="5"/>
  <c r="J64" i="5"/>
  <c r="M64" i="5"/>
  <c r="O64" i="5"/>
  <c r="Q64" i="5"/>
  <c r="S64" i="5"/>
  <c r="U64" i="5"/>
  <c r="W64" i="5"/>
  <c r="Y64" i="5"/>
  <c r="C64" i="5"/>
  <c r="E64" i="5"/>
  <c r="G64" i="5"/>
  <c r="I64" i="5"/>
  <c r="K64" i="5"/>
  <c r="N64" i="5"/>
  <c r="P64" i="5"/>
  <c r="R64" i="5"/>
  <c r="T64" i="5"/>
  <c r="X64" i="5"/>
  <c r="J89" i="9"/>
  <c r="C20" i="13"/>
  <c r="L62" i="5"/>
  <c r="Z59" i="5"/>
  <c r="G29" i="16"/>
  <c r="E31" i="16"/>
  <c r="Z9" i="5"/>
  <c r="D31" i="16"/>
  <c r="F31" i="16"/>
  <c r="H31" i="16"/>
  <c r="I31" i="16"/>
  <c r="J31" i="16"/>
  <c r="K31" i="16"/>
  <c r="L31" i="16"/>
  <c r="E107" i="9"/>
  <c r="J71" i="9"/>
  <c r="E76" i="9"/>
  <c r="E71" i="9"/>
  <c r="J74" i="9"/>
  <c r="J76" i="9" s="1"/>
  <c r="J105" i="9"/>
  <c r="E89" i="9"/>
  <c r="E102" i="9" s="1"/>
  <c r="E109" i="9" l="1"/>
  <c r="J107" i="9"/>
  <c r="Z62" i="5"/>
  <c r="R34" i="49"/>
  <c r="J102" i="9"/>
  <c r="L43" i="16"/>
  <c r="C43" i="16"/>
  <c r="G23" i="2"/>
  <c r="L53" i="12"/>
  <c r="K53" i="12"/>
  <c r="J53" i="9"/>
  <c r="D23" i="6"/>
  <c r="J43" i="16"/>
  <c r="H43" i="16"/>
  <c r="K43" i="16"/>
  <c r="I43" i="16"/>
  <c r="I44" i="19"/>
  <c r="D24" i="6"/>
  <c r="Z54" i="5"/>
  <c r="H12" i="2"/>
  <c r="D12" i="2"/>
  <c r="I12" i="2"/>
  <c r="E12" i="2"/>
  <c r="F12" i="2"/>
  <c r="G12" i="2"/>
  <c r="C12" i="2"/>
  <c r="G31" i="16"/>
  <c r="L64" i="5"/>
  <c r="V34" i="49" l="1"/>
  <c r="U34" i="49"/>
  <c r="Z64" i="5"/>
  <c r="R33" i="49"/>
  <c r="L53" i="16"/>
  <c r="K53" i="16"/>
  <c r="J53" i="16"/>
  <c r="I53" i="16"/>
  <c r="C53" i="16"/>
  <c r="H53" i="16"/>
  <c r="D23" i="2"/>
  <c r="D22" i="6"/>
  <c r="K44" i="19"/>
  <c r="G43" i="16"/>
  <c r="J64" i="9"/>
  <c r="J66" i="9" s="1"/>
  <c r="J109" i="9" s="1"/>
  <c r="I66" i="4"/>
  <c r="H66" i="4"/>
  <c r="G66" i="4"/>
  <c r="F66" i="4"/>
  <c r="E66" i="4"/>
  <c r="D66" i="4"/>
  <c r="C66" i="4"/>
  <c r="I73" i="3"/>
  <c r="H73" i="3"/>
  <c r="G73" i="3"/>
  <c r="F73" i="3"/>
  <c r="E73" i="3"/>
  <c r="C73" i="3"/>
  <c r="I58" i="3"/>
  <c r="H58" i="3"/>
  <c r="G58" i="3"/>
  <c r="F58" i="3"/>
  <c r="E58" i="3"/>
  <c r="D58" i="3"/>
  <c r="C58" i="3"/>
  <c r="I53" i="3"/>
  <c r="H53" i="3"/>
  <c r="G53" i="3"/>
  <c r="F53" i="3"/>
  <c r="E53" i="3"/>
  <c r="D53" i="3"/>
  <c r="C53" i="3"/>
  <c r="I40" i="3"/>
  <c r="H40" i="3"/>
  <c r="G40" i="3"/>
  <c r="F40" i="3"/>
  <c r="E40" i="3"/>
  <c r="D40" i="3"/>
  <c r="C40" i="3"/>
  <c r="W34" i="49" l="1"/>
  <c r="V37" i="49"/>
  <c r="I8" i="6"/>
  <c r="G8" i="6"/>
  <c r="H8" i="6"/>
  <c r="H52" i="6" s="1"/>
  <c r="F8" i="6"/>
  <c r="C8" i="6"/>
  <c r="C52" i="6" s="1"/>
  <c r="E8" i="6"/>
  <c r="G53" i="16"/>
  <c r="D25" i="6"/>
  <c r="U37" i="49"/>
  <c r="U33" i="49" l="1"/>
  <c r="W37" i="49"/>
  <c r="F52" i="6"/>
  <c r="G52" i="6"/>
  <c r="E52" i="6"/>
  <c r="I52" i="6"/>
  <c r="I9" i="2"/>
  <c r="C9" i="2"/>
  <c r="C15" i="2" s="1"/>
  <c r="D11" i="2"/>
  <c r="F9" i="2"/>
  <c r="E9" i="2"/>
  <c r="H9" i="2"/>
  <c r="G9" i="2"/>
  <c r="D8" i="6"/>
  <c r="V33" i="49" l="1"/>
  <c r="D52" i="6"/>
  <c r="D9" i="2"/>
  <c r="I12" i="3" l="1"/>
  <c r="H12" i="3"/>
  <c r="G12" i="3"/>
  <c r="F12" i="3"/>
  <c r="E12" i="3"/>
  <c r="D12" i="3"/>
  <c r="R36" i="49" l="1"/>
  <c r="D30" i="3"/>
  <c r="E30" i="3"/>
  <c r="F30" i="3"/>
  <c r="G30" i="3"/>
  <c r="H30" i="3"/>
  <c r="I30" i="3"/>
  <c r="C30" i="3"/>
  <c r="I20" i="3"/>
  <c r="H20" i="3"/>
  <c r="G20" i="3"/>
  <c r="F20" i="3"/>
  <c r="E20" i="3"/>
  <c r="D20" i="3"/>
  <c r="G44" i="3" l="1"/>
  <c r="E44" i="3"/>
  <c r="I44" i="3"/>
  <c r="I46" i="3" s="1"/>
  <c r="I60" i="3" s="1"/>
  <c r="H44" i="3"/>
  <c r="F44" i="3"/>
  <c r="D44" i="3"/>
  <c r="C44" i="3"/>
  <c r="C20" i="3"/>
  <c r="C12" i="3"/>
  <c r="F46" i="3" l="1"/>
  <c r="F60" i="3" s="1"/>
  <c r="G46" i="3"/>
  <c r="G60" i="3" s="1"/>
  <c r="D46" i="3"/>
  <c r="D60" i="3" s="1"/>
  <c r="H46" i="3"/>
  <c r="E46" i="3"/>
  <c r="U36" i="49"/>
  <c r="C46" i="3"/>
  <c r="I15" i="2"/>
  <c r="H15" i="2"/>
  <c r="G15" i="2"/>
  <c r="F15" i="2"/>
  <c r="E15" i="2"/>
  <c r="D15" i="2"/>
  <c r="W35" i="49" l="1"/>
  <c r="W33" i="49"/>
  <c r="S35" i="49"/>
  <c r="S36" i="49"/>
  <c r="S33" i="49"/>
  <c r="S34" i="49"/>
  <c r="V36" i="49"/>
  <c r="W36" i="49" s="1"/>
  <c r="H60" i="3"/>
  <c r="E60" i="3"/>
  <c r="C60" i="3"/>
  <c r="D25" i="2"/>
  <c r="F25" i="2"/>
  <c r="H25" i="2"/>
  <c r="C25" i="2"/>
  <c r="E25" i="2"/>
  <c r="G25" i="2"/>
  <c r="I25" i="2"/>
  <c r="I33" i="2" l="1"/>
  <c r="I9" i="4" s="1"/>
  <c r="G33" i="2"/>
  <c r="G9" i="4" s="1"/>
  <c r="E33" i="2"/>
  <c r="E9" i="4" s="1"/>
  <c r="C33" i="2"/>
  <c r="H33" i="2"/>
  <c r="F33" i="2"/>
  <c r="F9" i="4" s="1"/>
  <c r="D33" i="2"/>
  <c r="D9" i="4" s="1"/>
  <c r="G35" i="4" l="1"/>
  <c r="F35" i="4"/>
  <c r="E35" i="4"/>
  <c r="D35" i="4"/>
  <c r="I35" i="4"/>
  <c r="I39" i="4" s="1"/>
  <c r="I68" i="4" s="1"/>
  <c r="C9" i="4"/>
  <c r="C37" i="2"/>
  <c r="C44" i="2" s="1"/>
  <c r="I37" i="2"/>
  <c r="I48" i="2" s="1"/>
  <c r="H9" i="4"/>
  <c r="D37" i="2"/>
  <c r="F37" i="2"/>
  <c r="H37" i="2"/>
  <c r="E37" i="2"/>
  <c r="G37" i="2"/>
  <c r="H35" i="4" l="1"/>
  <c r="C35" i="4"/>
  <c r="I44" i="2"/>
  <c r="G48" i="2"/>
  <c r="G44" i="2"/>
  <c r="E48" i="2"/>
  <c r="E44" i="2"/>
  <c r="C48" i="2"/>
  <c r="H48" i="2"/>
  <c r="H44" i="2"/>
  <c r="F48" i="2"/>
  <c r="F44" i="2"/>
  <c r="D48" i="2"/>
  <c r="D44" i="2"/>
  <c r="D39" i="4" l="1"/>
  <c r="F39" i="4"/>
  <c r="H39" i="4"/>
  <c r="E39" i="4"/>
  <c r="G39" i="4"/>
  <c r="E68" i="4" l="1"/>
  <c r="H68" i="4"/>
  <c r="F68" i="4"/>
  <c r="G68" i="4"/>
  <c r="D68" i="4"/>
  <c r="C39" i="4"/>
  <c r="C68" i="4" l="1"/>
  <c r="C72" i="4" l="1"/>
  <c r="D70" i="4" l="1"/>
  <c r="D72" i="4" l="1"/>
  <c r="E70" i="4" l="1"/>
  <c r="E72" i="4" l="1"/>
  <c r="F70" i="4" l="1"/>
  <c r="F72" i="4" l="1"/>
  <c r="U31" i="49"/>
  <c r="G70" i="4" l="1"/>
  <c r="U32" i="49"/>
  <c r="V31" i="49"/>
  <c r="R32" i="49"/>
  <c r="G72" i="4" l="1"/>
  <c r="W31" i="49"/>
  <c r="S31" i="49"/>
  <c r="S32" i="49"/>
  <c r="V32" i="49"/>
  <c r="W32" i="49" s="1"/>
  <c r="H70" i="4" l="1"/>
  <c r="W40" i="49"/>
  <c r="S40" i="49"/>
  <c r="S41" i="49" s="1"/>
  <c r="H72" i="4" l="1"/>
  <c r="W41" i="49"/>
  <c r="I70" i="4" l="1"/>
  <c r="I72" i="4" l="1"/>
</calcChain>
</file>

<file path=xl/sharedStrings.xml><?xml version="1.0" encoding="utf-8"?>
<sst xmlns="http://schemas.openxmlformats.org/spreadsheetml/2006/main" count="3554" uniqueCount="818">
  <si>
    <t>Annual Financial Return 2022 (AFR22)</t>
  </si>
  <si>
    <t>For the financial year ending 2022</t>
  </si>
  <si>
    <t>Comparison with the Annual Financial Return 2021</t>
  </si>
  <si>
    <t>This workbook provides a comparison of the tables in the Annual Financial Return 2022 with those in the Annual Financial Return 2021.</t>
  </si>
  <si>
    <t>For each table, the 2022 table is shown on the left, and the equivalent 2021 table shown on the right.</t>
  </si>
  <si>
    <t>The tables have been highlighted where there are changes between 2022 and 2021.</t>
  </si>
  <si>
    <r>
      <t xml:space="preserve">Changes in </t>
    </r>
    <r>
      <rPr>
        <sz val="10.5"/>
        <color theme="7" tint="-0.249977111117893"/>
        <rFont val="Arial"/>
        <family val="2"/>
      </rPr>
      <t>gold</t>
    </r>
    <r>
      <rPr>
        <sz val="10.5"/>
        <rFont val="Arial"/>
        <family val="2"/>
      </rPr>
      <t xml:space="preserve"> signal changes to the labelling of a row/column, and provide clarification or consistency rather than a change in definition.</t>
    </r>
  </si>
  <si>
    <r>
      <t xml:space="preserve">Changes in </t>
    </r>
    <r>
      <rPr>
        <sz val="10.5"/>
        <color rgb="FFFF0000"/>
        <rFont val="Arial"/>
        <family val="2"/>
      </rPr>
      <t>red</t>
    </r>
    <r>
      <rPr>
        <sz val="10.5"/>
        <rFont val="Arial"/>
        <family val="2"/>
      </rPr>
      <t xml:space="preserve"> signal that a row or column has been added or removed, or that there is a definition change from last year.</t>
    </r>
  </si>
  <si>
    <t>All providers required to complete the Annual Financial Return 2022 will be issued their own bespoke workbook, which will be available to download from the Office for Students portal. The tables within this comparison workbook show the full scope of data covered by the Annual Financial Return. Your provider may not be required to complete some of these tables or some of the rows within these tables. The bespoke workbook that you download from the OfS portal has been adapted to show only those elements of the financial workbook requiring data input from you.</t>
  </si>
  <si>
    <t>T6</t>
  </si>
  <si>
    <t>T7</t>
  </si>
  <si>
    <t>T8</t>
  </si>
  <si>
    <t>T9</t>
  </si>
  <si>
    <t>T10</t>
  </si>
  <si>
    <t>T11</t>
  </si>
  <si>
    <t>T12</t>
  </si>
  <si>
    <t>T13</t>
  </si>
  <si>
    <t>T14</t>
  </si>
  <si>
    <t>Annual Financial Return 2022</t>
  </si>
  <si>
    <t>Annual Financial Return 2021</t>
  </si>
  <si>
    <t>Table 1: Consolidated statement of comprehensive income and expenditure</t>
  </si>
  <si>
    <t>Audited data</t>
  </si>
  <si>
    <t>Forecasts</t>
  </si>
  <si>
    <t>Last audited year</t>
  </si>
  <si>
    <t>Current year</t>
  </si>
  <si>
    <t>Year 1</t>
  </si>
  <si>
    <t>Year 2</t>
  </si>
  <si>
    <t>Year 3</t>
  </si>
  <si>
    <t>Year 4</t>
  </si>
  <si>
    <t>Year 5</t>
  </si>
  <si>
    <t>Year 6</t>
  </si>
  <si>
    <t>Year 7</t>
  </si>
  <si>
    <t>Financial year ending:</t>
  </si>
  <si>
    <t>Income</t>
  </si>
  <si>
    <t>£000s</t>
  </si>
  <si>
    <t>1a</t>
  </si>
  <si>
    <t>Course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</si>
  <si>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</si>
  <si>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</si>
  <si>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</si>
  <si>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</si>
  <si>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</si>
  <si>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</si>
  <si>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</si>
  <si>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</si>
  <si>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</si>
  <si>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</si>
  <si>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</si>
  <si>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</si>
  <si>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</si>
  <si>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</si>
  <si>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</si>
  <si>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</si>
  <si>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</si>
  <si>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</si>
  <si>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</si>
  <si>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</si>
  <si>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</si>
  <si>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</si>
  <si>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</si>
  <si>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</si>
  <si>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</si>
  <si>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</si>
  <si>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</si>
  <si>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</si>
  <si>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</si>
  <si>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surplus/(deficit) in joint venture(s)</t>
  </si>
  <si>
    <t>Share of surplus/(deficit) in associate(s)</t>
  </si>
  <si>
    <t>Surplus/(deficit) before tax</t>
  </si>
  <si>
    <t>Taxation</t>
  </si>
  <si>
    <t>Surplus/(deficit) for the year</t>
  </si>
  <si>
    <t xml:space="preserve">Unrealised surplus on revaluation of tangible assets </t>
  </si>
  <si>
    <t>Actuarial gain/(loss) in respect of pension schemes</t>
  </si>
  <si>
    <t>Change in fair value of hedging financial instrument(s) plus foreign currency translation</t>
  </si>
  <si>
    <t>Miscellaneous types of other comprehensive income</t>
  </si>
  <si>
    <t>Total comprehensive income/(expenditure) for the year</t>
  </si>
  <si>
    <t>Surplus for the year attributable to:</t>
  </si>
  <si>
    <t>17a</t>
  </si>
  <si>
    <t>Non-controlling interest</t>
  </si>
  <si>
    <t>17b</t>
  </si>
  <si>
    <t>Provider</t>
  </si>
  <si>
    <t>Dividends</t>
  </si>
  <si>
    <t>Please indicate whether any material items have been disclosed separately on the face of the Statement of Comprehensive Income and Expenditure in your financial statements:</t>
  </si>
  <si>
    <t>If material items have been disclosed separately on the face of the Statement of Comprehensive Income and Expenditure in your financial statements, please provide details:</t>
  </si>
  <si>
    <t xml:space="preserve">There are no changes to this table </t>
  </si>
  <si>
    <t>Table 2: Consolidated statement of financial position</t>
  </si>
  <si>
    <t>Non-current assets</t>
  </si>
  <si>
    <t>Intangible assets</t>
  </si>
  <si>
    <t>Goodwill</t>
  </si>
  <si>
    <t>Negative goodwill</t>
  </si>
  <si>
    <t>Net amount of goodwill and negative goodwill</t>
  </si>
  <si>
    <t>Tangible assets</t>
  </si>
  <si>
    <t>Heritage assets</t>
  </si>
  <si>
    <t>Investments</t>
  </si>
  <si>
    <t>1h</t>
  </si>
  <si>
    <t>Investment in subsidiaries</t>
  </si>
  <si>
    <t>1i</t>
  </si>
  <si>
    <t>Investment in joint venture(s)</t>
  </si>
  <si>
    <t>1j</t>
  </si>
  <si>
    <t>Investment in associate(s)</t>
  </si>
  <si>
    <t>1k</t>
  </si>
  <si>
    <t>Other non-current assets</t>
  </si>
  <si>
    <t>1l</t>
  </si>
  <si>
    <t>Total non-current assets</t>
  </si>
  <si>
    <t>Current assets</t>
  </si>
  <si>
    <t>Stock</t>
  </si>
  <si>
    <t>Trade and other receivables (excluding loans to directors)</t>
  </si>
  <si>
    <t>Cash and cash equivalents</t>
  </si>
  <si>
    <t>Loans to directors</t>
  </si>
  <si>
    <t>Accrued course fees</t>
  </si>
  <si>
    <t>2g</t>
  </si>
  <si>
    <t>Other current assets</t>
  </si>
  <si>
    <t>2h</t>
  </si>
  <si>
    <t>Total current assets</t>
  </si>
  <si>
    <t>Creditors: amounts falling due within one year</t>
  </si>
  <si>
    <t>3a</t>
  </si>
  <si>
    <t>Overdrafts</t>
  </si>
  <si>
    <t>3b</t>
  </si>
  <si>
    <t>Bank loans and external borrowing</t>
  </si>
  <si>
    <t>3c</t>
  </si>
  <si>
    <t>Obligations under finance leases and service concessions</t>
  </si>
  <si>
    <t>3d</t>
  </si>
  <si>
    <t>Deferred course fees</t>
  </si>
  <si>
    <t>3e</t>
  </si>
  <si>
    <t>Tax and social security costs</t>
  </si>
  <si>
    <t>3f</t>
  </si>
  <si>
    <t>Director, inter-company and related party loans</t>
  </si>
  <si>
    <t>3g</t>
  </si>
  <si>
    <t>Other creditors (amounts falling due within one year)</t>
  </si>
  <si>
    <t>3h</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</si>
  <si>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</si>
  <si>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</si>
  <si>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</si>
  <si>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</si>
  <si>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</si>
  <si>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</si>
  <si>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</si>
  <si>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</si>
  <si>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</si>
  <si>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Other creditors (amounts falling due after more than one year)</t>
  </si>
  <si>
    <t>7e</t>
  </si>
  <si>
    <t>Total creditors (amounts falling due after more than one year)</t>
  </si>
  <si>
    <t>Provisions</t>
  </si>
  <si>
    <t>8a</t>
  </si>
  <si>
    <t>Pension provisions</t>
  </si>
  <si>
    <t>8b</t>
  </si>
  <si>
    <t>Other provisions</t>
  </si>
  <si>
    <t>8c</t>
  </si>
  <si>
    <t>Total provisions</t>
  </si>
  <si>
    <t xml:space="preserve">Total net assets/(liabilities)  </t>
  </si>
  <si>
    <t>Restricted reserves</t>
  </si>
  <si>
    <t>10a</t>
  </si>
  <si>
    <t xml:space="preserve">Income and expenditure endowment reserve </t>
  </si>
  <si>
    <t>10b</t>
  </si>
  <si>
    <t xml:space="preserve">Income and expenditure restricted reserve </t>
  </si>
  <si>
    <t>Unrestricted reserves</t>
  </si>
  <si>
    <t>11a</t>
  </si>
  <si>
    <t xml:space="preserve">Income and expenditure unrestricted reserve </t>
  </si>
  <si>
    <t>11b</t>
  </si>
  <si>
    <t>Revaluation reserve</t>
  </si>
  <si>
    <t>11c</t>
  </si>
  <si>
    <t>Other reserves</t>
  </si>
  <si>
    <t>Total restricted and unrestricted reserves</t>
  </si>
  <si>
    <t>Total reserves</t>
  </si>
  <si>
    <t>Share capital (including share premium)</t>
  </si>
  <si>
    <t xml:space="preserve">Table 3: Consolidated statement of cash flows
</t>
  </si>
  <si>
    <t>Cash flow from operating activities</t>
  </si>
  <si>
    <t>Surplus for the year before tax</t>
  </si>
  <si>
    <t>Adjustment for non-cash items</t>
  </si>
  <si>
    <t>Depreciation</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</si>
  <si>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</si>
  <si>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</si>
  <si>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</si>
  <si>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</si>
  <si>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</si>
  <si>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</si>
  <si>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</si>
  <si>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</si>
  <si>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</si>
  <si>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</si>
  <si>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</si>
  <si>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</si>
  <si>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</si>
  <si>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</si>
  <si>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deficit/(surplus) in joint venture</t>
  </si>
  <si>
    <t>2m</t>
  </si>
  <si>
    <t>Share of operating deficit/(surplus) in associate</t>
  </si>
  <si>
    <t>2n</t>
  </si>
  <si>
    <t xml:space="preserve">Other adjustment for non-cash items </t>
  </si>
  <si>
    <t>Adjustment for investing or financing activities</t>
  </si>
  <si>
    <t>Interest payable</t>
  </si>
  <si>
    <t>Endowment income</t>
  </si>
  <si>
    <t>Loss/(gain) on the sale of tangible and intangible assets</t>
  </si>
  <si>
    <t>Capital grant income</t>
  </si>
  <si>
    <t>Other adjustment for investing or financing activities</t>
  </si>
  <si>
    <t>Cash flows from operating activities before tax</t>
  </si>
  <si>
    <t>Taxation paid</t>
  </si>
  <si>
    <t>Net cash inflow/(outflow) from operating activities</t>
  </si>
  <si>
    <t>Cash flows from investing activities</t>
  </si>
  <si>
    <t>Proceeds from sales of tangible assets</t>
  </si>
  <si>
    <t>Proceeds from sales of intangible assets</t>
  </si>
  <si>
    <t>Capital grants receipts</t>
  </si>
  <si>
    <t>Non-current asset investments disposal</t>
  </si>
  <si>
    <t>Withdrawal of deposits</t>
  </si>
  <si>
    <t>7f</t>
  </si>
  <si>
    <t>7g</t>
  </si>
  <si>
    <t>Payments made to acquire tangible assets</t>
  </si>
  <si>
    <t>7h</t>
  </si>
  <si>
    <t>Payments made to acquire intangible assets</t>
  </si>
  <si>
    <t>7i</t>
  </si>
  <si>
    <t>Non-current investment acquisitions</t>
  </si>
  <si>
    <t>7j</t>
  </si>
  <si>
    <t>New deposits</t>
  </si>
  <si>
    <t>7k</t>
  </si>
  <si>
    <t>Other cash flows from investing activities</t>
  </si>
  <si>
    <t>7l</t>
  </si>
  <si>
    <t>Total cash flows from investing activities</t>
  </si>
  <si>
    <t>Cash flows from financing activities</t>
  </si>
  <si>
    <t>Interest paid</t>
  </si>
  <si>
    <t>Interest element of finance lease and service concession payments</t>
  </si>
  <si>
    <t>New endowments</t>
  </si>
  <si>
    <t>8d</t>
  </si>
  <si>
    <t>Endowment payments</t>
  </si>
  <si>
    <t>8e</t>
  </si>
  <si>
    <t>New secured loans</t>
  </si>
  <si>
    <t>8f</t>
  </si>
  <si>
    <t>New unsecured loans</t>
  </si>
  <si>
    <t>8g</t>
  </si>
  <si>
    <t>Repayments of amounts borrowed</t>
  </si>
  <si>
    <t>8h</t>
  </si>
  <si>
    <t>Capital element of finance lease and service concession payments</t>
  </si>
  <si>
    <t>8i</t>
  </si>
  <si>
    <t>Dividends paid</t>
  </si>
  <si>
    <t>8j</t>
  </si>
  <si>
    <t>Other cash flows from financing activities</t>
  </si>
  <si>
    <t>8k</t>
  </si>
  <si>
    <t>Total cash flows from financing activities</t>
  </si>
  <si>
    <t>(Decrease)/Increase in cash and cash equivalents in the year</t>
  </si>
  <si>
    <t>Cash and cash equivalents at beginning of the year</t>
  </si>
  <si>
    <t>Unrealised exchange gains/(losses) on cash and cash equivalents</t>
  </si>
  <si>
    <t xml:space="preserve">Unrealised exchange gains/(losses) on cash and cash equivalents </t>
  </si>
  <si>
    <t>Cash and cash equivalents at the end of the year</t>
  </si>
  <si>
    <t xml:space="preserve">Cash management </t>
  </si>
  <si>
    <t>13a</t>
  </si>
  <si>
    <t>Date of lowest cash balance</t>
  </si>
  <si>
    <t>13b</t>
  </si>
  <si>
    <t>Lowest cash balance (£000s)</t>
  </si>
  <si>
    <t>When is cash forecast to fall below a zero balance during the current or next year and how will you manage this?</t>
  </si>
  <si>
    <t>Period during which the net cash balance is negative</t>
  </si>
  <si>
    <t>Action to manage negative cash balance</t>
  </si>
  <si>
    <t>14a</t>
  </si>
  <si>
    <t>14b</t>
  </si>
  <si>
    <t>14c</t>
  </si>
  <si>
    <t>14d</t>
  </si>
  <si>
    <t>14e</t>
  </si>
  <si>
    <t>14f</t>
  </si>
  <si>
    <t>14g</t>
  </si>
  <si>
    <t>14h</t>
  </si>
  <si>
    <t>14i</t>
  </si>
  <si>
    <t>14j</t>
  </si>
  <si>
    <t>Table 4: Analysis of income</t>
  </si>
  <si>
    <t>Office for students teaching grant</t>
  </si>
  <si>
    <t>Office for Students teaching grant</t>
  </si>
  <si>
    <t>Office for Students other grants</t>
  </si>
  <si>
    <t>Research England research grants</t>
  </si>
  <si>
    <t>Research England other grants</t>
  </si>
  <si>
    <t>Education and Skills Funding Agency funding</t>
  </si>
  <si>
    <t>Department for Education teacher training funding</t>
  </si>
  <si>
    <t>Capital grants recognised in the year</t>
  </si>
  <si>
    <t>Other non-capital funding grants</t>
  </si>
  <si>
    <t>Total funding body grants</t>
  </si>
  <si>
    <t>UK sources</t>
  </si>
  <si>
    <t>EU sources</t>
  </si>
  <si>
    <t>Non-EU sources</t>
  </si>
  <si>
    <t>Total research grants and contracts</t>
  </si>
  <si>
    <t>4a</t>
  </si>
  <si>
    <t>Other services rendered</t>
  </si>
  <si>
    <t>4ai</t>
  </si>
  <si>
    <t>UK public sources</t>
  </si>
  <si>
    <t>4aii</t>
  </si>
  <si>
    <t>4aiii</t>
  </si>
  <si>
    <t>Other sources</t>
  </si>
  <si>
    <t>4aiv</t>
  </si>
  <si>
    <t>Total other services rendered</t>
  </si>
  <si>
    <t>4b</t>
  </si>
  <si>
    <t>Residences and catering operations (including conferences)</t>
  </si>
  <si>
    <t>4bi</t>
  </si>
  <si>
    <t>Residences operations</t>
  </si>
  <si>
    <t>4bii</t>
  </si>
  <si>
    <t>Catering operations</t>
  </si>
  <si>
    <t>4biii</t>
  </si>
  <si>
    <t>Total residences and catering operations (including conferences)</t>
  </si>
  <si>
    <t>4c</t>
  </si>
  <si>
    <t>Income from health and hospital authorities (excluding teaching contracts for student provision)</t>
  </si>
  <si>
    <t>4d</t>
  </si>
  <si>
    <t>Other EU grant income</t>
  </si>
  <si>
    <t>4e</t>
  </si>
  <si>
    <t>Other capital grants recognised in the year</t>
  </si>
  <si>
    <t>4f</t>
  </si>
  <si>
    <t>Income from intellectual property rights</t>
  </si>
  <si>
    <t>4g</t>
  </si>
  <si>
    <t>Subcontracted in course fees</t>
  </si>
  <si>
    <t>4h</t>
  </si>
  <si>
    <t>Other operating income</t>
  </si>
  <si>
    <t>4i</t>
  </si>
  <si>
    <t>Total other income</t>
  </si>
  <si>
    <t>Table 5: Analysis of income - Research grants and contracts - breakdown by source of income and cost centre</t>
  </si>
  <si>
    <t>Table 5: Analysis of income - Research grants and contracts - breakdown by source of income and HESA cost centre</t>
  </si>
  <si>
    <t>Last audited year - Financial year ending: Year 2</t>
  </si>
  <si>
    <r>
      <rPr>
        <b/>
        <sz val="10.5"/>
        <color theme="0"/>
        <rFont val="Arial"/>
        <family val="2"/>
      </rPr>
      <t>1</t>
    </r>
    <r>
      <rPr>
        <sz val="10.5"/>
        <color theme="0"/>
        <rFont val="Arial"/>
        <family val="2"/>
      </rPr>
      <t xml:space="preserve"> - Department for Business, Energy and Industrial Strategy Research Councils, The Royal Society, British Academy and The Royal Society of Edinburgh</t>
    </r>
  </si>
  <si>
    <t>1 - Department for Business, Energy and Industrial Strategy Research Councils, The Royal Society, British Academy and The Royal Society of Edinburgh</t>
  </si>
  <si>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</si>
  <si>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</si>
  <si>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</si>
  <si>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</si>
  <si>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</si>
  <si>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</si>
  <si>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</si>
  <si>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</si>
  <si>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Other</t>
  </si>
  <si>
    <t>Total</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</si>
  <si>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</si>
  <si>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</si>
  <si>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</si>
  <si>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</si>
  <si>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</si>
  <si>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</si>
  <si>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</si>
  <si>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</si>
  <si>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</si>
  <si>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</si>
  <si>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</si>
  <si>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</si>
  <si>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</si>
  <si>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</si>
  <si>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</si>
  <si>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</si>
  <si>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and allied health professions</t>
  </si>
  <si>
    <t>104 Psychology and behavioural sciences</t>
  </si>
  <si>
    <t>105 Health and community studies</t>
  </si>
  <si>
    <t>106 Anatomy and physiology</t>
  </si>
  <si>
    <t>107 Pharmacy and pharmacology</t>
  </si>
  <si>
    <t>108 Sports science and leisure studies</t>
  </si>
  <si>
    <t>109 Veterinary science</t>
  </si>
  <si>
    <t>110 Agriculture, forestry and food science</t>
  </si>
  <si>
    <t>111 Earth, marine and environmental sciences</t>
  </si>
  <si>
    <t>112 Biosciences</t>
  </si>
  <si>
    <t>1m</t>
  </si>
  <si>
    <t>113 Chemistry</t>
  </si>
  <si>
    <t>1n</t>
  </si>
  <si>
    <t>114 Physics</t>
  </si>
  <si>
    <t>1o</t>
  </si>
  <si>
    <t>115 General engineering</t>
  </si>
  <si>
    <t>1p</t>
  </si>
  <si>
    <t>116 Chemical engineering</t>
  </si>
  <si>
    <t>1q</t>
  </si>
  <si>
    <t>117 Mineral, metallurgy and materials engineering</t>
  </si>
  <si>
    <t>1r</t>
  </si>
  <si>
    <t>118 Civil engineering</t>
  </si>
  <si>
    <t>1s</t>
  </si>
  <si>
    <t>119 Electrical, electronic and computer engineering</t>
  </si>
  <si>
    <t>1t</t>
  </si>
  <si>
    <t>120 Mechanical, aero and production engineering</t>
  </si>
  <si>
    <t>1u</t>
  </si>
  <si>
    <t>121 IT, systems sciences and computer software engineering</t>
  </si>
  <si>
    <t>1v</t>
  </si>
  <si>
    <t>122 Mathematics</t>
  </si>
  <si>
    <t>1w</t>
  </si>
  <si>
    <t>123 Architecture, built environment and planning</t>
  </si>
  <si>
    <t>1x</t>
  </si>
  <si>
    <t>124 Geography and environmental studies</t>
  </si>
  <si>
    <t>1y</t>
  </si>
  <si>
    <t>125 Area studies</t>
  </si>
  <si>
    <t>1z</t>
  </si>
  <si>
    <t>126 Archaeology</t>
  </si>
  <si>
    <t>1aa</t>
  </si>
  <si>
    <t>127 Anthropology and development studies</t>
  </si>
  <si>
    <t>1ab</t>
  </si>
  <si>
    <t>128 Politics and international studies</t>
  </si>
  <si>
    <t>1ac</t>
  </si>
  <si>
    <t>129 Economics and econometrics</t>
  </si>
  <si>
    <t>1ad</t>
  </si>
  <si>
    <t>130 Law</t>
  </si>
  <si>
    <t>1ae</t>
  </si>
  <si>
    <t>131 Social work and social policy</t>
  </si>
  <si>
    <t>1af</t>
  </si>
  <si>
    <t>132 Sociology</t>
  </si>
  <si>
    <t>1ag</t>
  </si>
  <si>
    <t>133 Business and management studies</t>
  </si>
  <si>
    <t>1ah</t>
  </si>
  <si>
    <t>134 Catering and hospitality management</t>
  </si>
  <si>
    <t>1ai</t>
  </si>
  <si>
    <t>135 Education</t>
  </si>
  <si>
    <t>1aj</t>
  </si>
  <si>
    <t>136 Continuing education</t>
  </si>
  <si>
    <t>1ak</t>
  </si>
  <si>
    <t>137 Modern languages</t>
  </si>
  <si>
    <t>1al</t>
  </si>
  <si>
    <t>138 English language and literature</t>
  </si>
  <si>
    <t>1am</t>
  </si>
  <si>
    <t>139 History</t>
  </si>
  <si>
    <t>1an</t>
  </si>
  <si>
    <t>140 Classics</t>
  </si>
  <si>
    <t>1ao</t>
  </si>
  <si>
    <t>141 Philosophy</t>
  </si>
  <si>
    <t>1ap</t>
  </si>
  <si>
    <t>142 Theology and religious studies</t>
  </si>
  <si>
    <t>1aq</t>
  </si>
  <si>
    <t>143 Art and design</t>
  </si>
  <si>
    <t>1ar</t>
  </si>
  <si>
    <t>144 Music, dance, drama and performing arts</t>
  </si>
  <si>
    <t>1as</t>
  </si>
  <si>
    <t>145 Media studies</t>
  </si>
  <si>
    <t>1at</t>
  </si>
  <si>
    <t>Total academic departments</t>
  </si>
  <si>
    <t>201 Total academic services</t>
  </si>
  <si>
    <t>Administration and central services</t>
  </si>
  <si>
    <t>202 Central administration and services</t>
  </si>
  <si>
    <t>203 General educational expenditure</t>
  </si>
  <si>
    <t>204 Staff and student facilities</t>
  </si>
  <si>
    <t>Total administration and central services</t>
  </si>
  <si>
    <t>207 Total research grants and contracts</t>
  </si>
  <si>
    <t>Co-investment from external sources on Research England funded projects (included in rows 1 to 4 above)</t>
  </si>
  <si>
    <t>Research income-in-kind (included in rows 1 to 4 above)</t>
  </si>
  <si>
    <t>Table 6: Analysis of income - Course fees and education contracts analysed by domicile, mode, level and source</t>
  </si>
  <si>
    <t>Actual data</t>
  </si>
  <si>
    <t>Forecast data</t>
  </si>
  <si>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</si>
  <si>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Student Loans Company/ Local Education Authorities</t>
  </si>
  <si>
    <t>Department of Health and Social Care/ Health Education England/ Local Education and Training Board</t>
  </si>
  <si>
    <t>Higher education course fees</t>
  </si>
  <si>
    <t>UK-domiciled students</t>
  </si>
  <si>
    <t>Full-time undergraduate</t>
  </si>
  <si>
    <t>1aii</t>
  </si>
  <si>
    <t>Full-time PGCE</t>
  </si>
  <si>
    <t>1aiii</t>
  </si>
  <si>
    <t>Full-time postgraduate taught (excluding PGCE)</t>
  </si>
  <si>
    <t>1aiv</t>
  </si>
  <si>
    <t>Full-time postgraduate research</t>
  </si>
  <si>
    <t>1av</t>
  </si>
  <si>
    <t>Part-time undergraduate</t>
  </si>
  <si>
    <t>1avi</t>
  </si>
  <si>
    <t>Part-time postgraduate taught</t>
  </si>
  <si>
    <t>1avii</t>
  </si>
  <si>
    <t>Part-time postgraduate research</t>
  </si>
  <si>
    <t>1aviii</t>
  </si>
  <si>
    <t>Total UK fees</t>
  </si>
  <si>
    <t>EU-domiciled students</t>
  </si>
  <si>
    <t>Other EU-domiciled students</t>
  </si>
  <si>
    <t>1bi</t>
  </si>
  <si>
    <t>1bii</t>
  </si>
  <si>
    <t>1biii</t>
  </si>
  <si>
    <t>1biv</t>
  </si>
  <si>
    <t>1bv</t>
  </si>
  <si>
    <t>1bvi</t>
  </si>
  <si>
    <t>1bvii</t>
  </si>
  <si>
    <t>1bviii</t>
  </si>
  <si>
    <t>Total EU fees</t>
  </si>
  <si>
    <t>Total other EU fees</t>
  </si>
  <si>
    <t>Total UK and EU fees</t>
  </si>
  <si>
    <t>Non-EU-domiciled students</t>
  </si>
  <si>
    <t>1di</t>
  </si>
  <si>
    <t>1dii</t>
  </si>
  <si>
    <t>1diii</t>
  </si>
  <si>
    <t>1div</t>
  </si>
  <si>
    <t>1dv</t>
  </si>
  <si>
    <t>1dvi</t>
  </si>
  <si>
    <t>1dvii</t>
  </si>
  <si>
    <t>1dviii</t>
  </si>
  <si>
    <t>Total non-EU fees</t>
  </si>
  <si>
    <t>Total higher education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</si>
  <si>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</si>
  <si>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</si>
  <si>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</si>
  <si>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</si>
  <si>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</si>
  <si>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</si>
  <si>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course fees and education contracts</t>
  </si>
  <si>
    <t>Table 7: Higher education student full-time equivalents (FTEs)</t>
  </si>
  <si>
    <t>Only the FTE of higher education students registered at the provider and included in the student record (or due to be included) should be returned in this table. The FTE of students subcontracted in from another provider and any FTE associated with instances where the whole of the programme of study is outside of the UK should NOT be returned in the Annual Financial Return.</t>
  </si>
  <si>
    <t>Entrants</t>
  </si>
  <si>
    <t>Continuing</t>
  </si>
  <si>
    <t>Only the FTE of students registered at the provider should be included in this table. The FTE of students subcontracted in from another provider should not be returned in the Annual Financial Return.</t>
  </si>
  <si>
    <t>Higher education student full-time equivalent (FTE)</t>
  </si>
  <si>
    <t>FTE</t>
  </si>
  <si>
    <t>Total UK student FTE</t>
  </si>
  <si>
    <t>Total EU student FTE</t>
  </si>
  <si>
    <t>Total Other EU student FTE</t>
  </si>
  <si>
    <t>Total UK and EU student FTE</t>
  </si>
  <si>
    <t>Total non-EU student FTE</t>
  </si>
  <si>
    <t>Total higher education student FTE</t>
  </si>
  <si>
    <t>Table 8: Analysis of expenditure - breakdown by activity and cost centre</t>
  </si>
  <si>
    <t>Table 8: Analysis of expenditure - breakdown by activity and HESA cost centre</t>
  </si>
  <si>
    <t xml:space="preserve">Academic staff costs </t>
  </si>
  <si>
    <t>Other staff costs</t>
  </si>
  <si>
    <t>Total staff costs</t>
  </si>
  <si>
    <t>203 General education expenditure</t>
  </si>
  <si>
    <t>3bi</t>
  </si>
  <si>
    <t>National Bursaries</t>
  </si>
  <si>
    <t>3bii</t>
  </si>
  <si>
    <t>Provider specific (including departmental) bursaries and scholarships</t>
  </si>
  <si>
    <t>3biii</t>
  </si>
  <si>
    <t>Other general expenditure</t>
  </si>
  <si>
    <t>3biv</t>
  </si>
  <si>
    <t>204 Total general education expenditure</t>
  </si>
  <si>
    <t>Premises</t>
  </si>
  <si>
    <t>Repairs and maintenance</t>
  </si>
  <si>
    <t>Other expenditure</t>
  </si>
  <si>
    <t>205 Total premises</t>
  </si>
  <si>
    <t>5a</t>
  </si>
  <si>
    <t>5b</t>
  </si>
  <si>
    <t>5c</t>
  </si>
  <si>
    <t>206 Total residences and catering operations (including conferences)</t>
  </si>
  <si>
    <t>6a</t>
  </si>
  <si>
    <t>BEIS Research Councils, The Royal Society, British Academy and The Royal Society of Edinburgh</t>
  </si>
  <si>
    <t>6ai</t>
  </si>
  <si>
    <t>6aii</t>
  </si>
  <si>
    <t>6aiii</t>
  </si>
  <si>
    <t>6aiv</t>
  </si>
  <si>
    <t>6av</t>
  </si>
  <si>
    <t>6avi</t>
  </si>
  <si>
    <t>6avii</t>
  </si>
  <si>
    <t>6aviii</t>
  </si>
  <si>
    <t>6aix</t>
  </si>
  <si>
    <t>6ax</t>
  </si>
  <si>
    <t>Total BEIS Research Councils, The Royal Society, British Academy and The Royal Society of Edinburgh</t>
  </si>
  <si>
    <t>6b</t>
  </si>
  <si>
    <t>6c</t>
  </si>
  <si>
    <t>6d</t>
  </si>
  <si>
    <t>6e</t>
  </si>
  <si>
    <t>6f</t>
  </si>
  <si>
    <t>6g</t>
  </si>
  <si>
    <t>6h</t>
  </si>
  <si>
    <t>6i</t>
  </si>
  <si>
    <t>6j</t>
  </si>
  <si>
    <t>6k</t>
  </si>
  <si>
    <t>6l</t>
  </si>
  <si>
    <t>6m</t>
  </si>
  <si>
    <t>6n</t>
  </si>
  <si>
    <t>Pension cost adjustment</t>
  </si>
  <si>
    <t xml:space="preserve">Other </t>
  </si>
  <si>
    <t>208 Total other expenditure</t>
  </si>
  <si>
    <t>Table 9: Analysis of expenditure - staff costs</t>
  </si>
  <si>
    <t>Salaries and wages academic staff</t>
  </si>
  <si>
    <t>Salaries and wages non-academic staff</t>
  </si>
  <si>
    <t>Total salaries and wages</t>
  </si>
  <si>
    <t>Directors/trustees remuneration</t>
  </si>
  <si>
    <t>Social security costs</t>
  </si>
  <si>
    <t>Employer Universities Superannuation Scheme (USS) contributions</t>
  </si>
  <si>
    <t>Employer Teachers' Pension Scheme (TPS) contributions</t>
  </si>
  <si>
    <t>Employer Local Government Pension Scheme (LGPS) contributions</t>
  </si>
  <si>
    <t>Employer Other pension contributions and costs</t>
  </si>
  <si>
    <t>Changes to pension provisions and pension adjustments (USS)</t>
  </si>
  <si>
    <t>Changes to pension provisions and pension adjustments (Other)</t>
  </si>
  <si>
    <t xml:space="preserve">Other staff related costs </t>
  </si>
  <si>
    <t xml:space="preserve">Total staff costs </t>
  </si>
  <si>
    <t>Total staff costs (excluding changes to pension provisions and pension adjustments)</t>
  </si>
  <si>
    <t>Average staff numbers</t>
  </si>
  <si>
    <t>Average academic staff numbers (FTE)</t>
  </si>
  <si>
    <t>Average non-academic staff numbers (FTE)</t>
  </si>
  <si>
    <t>Total staff numbers (FTE) (these should be consistent with those disclosed in the financial statements)</t>
  </si>
  <si>
    <t>Basic salary of higher paid staff (including head of provider)</t>
  </si>
  <si>
    <t>Salary of higher paid staff</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</si>
  <si>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</si>
  <si>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</si>
  <si>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</si>
  <si>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</si>
  <si>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</si>
  <si>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</si>
  <si>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</si>
  <si>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</si>
  <si>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</si>
  <si>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</si>
  <si>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</si>
  <si>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</si>
  <si>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</si>
  <si>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</si>
  <si>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</si>
  <si>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</si>
  <si>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</si>
  <si>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</si>
  <si>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</si>
  <si>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</si>
  <si>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</si>
  <si>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</si>
  <si>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</si>
  <si>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</si>
  <si>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</si>
  <si>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</si>
  <si>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</si>
  <si>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</si>
  <si>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</si>
  <si>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</si>
  <si>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</si>
  <si>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</si>
  <si>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</si>
  <si>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</si>
  <si>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</si>
  <si>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</si>
  <si>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</si>
  <si>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</si>
  <si>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</si>
  <si>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</si>
  <si>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</si>
  <si>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</si>
  <si>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</si>
  <si>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</si>
  <si>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</si>
  <si>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</si>
  <si>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</si>
  <si>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</si>
  <si>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</si>
  <si>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</si>
  <si>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</si>
  <si>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</si>
  <si>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</si>
  <si>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</si>
  <si>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</si>
  <si>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</si>
  <si>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</si>
  <si>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</si>
  <si>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</si>
  <si>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</si>
  <si>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</si>
  <si>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</si>
  <si>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</si>
  <si>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</si>
  <si>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</si>
  <si>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</si>
  <si>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</si>
  <si>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</si>
  <si>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</si>
  <si>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</si>
  <si>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</si>
  <si>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</si>
  <si>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</si>
  <si>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</si>
  <si>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</si>
  <si>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</si>
  <si>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</si>
  <si>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</si>
  <si>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</si>
  <si>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</si>
  <si>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</si>
  <si>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</si>
  <si>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</si>
  <si>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</si>
  <si>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</si>
  <si>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</si>
  <si>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</si>
  <si>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</si>
  <si>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</si>
  <si>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</si>
  <si>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</si>
  <si>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</si>
  <si>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</si>
  <si>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</si>
  <si>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</si>
  <si>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</si>
  <si>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</si>
  <si>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</si>
  <si>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</si>
  <si>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</si>
  <si>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</si>
  <si>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</si>
  <si>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</si>
  <si>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</si>
  <si>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</si>
  <si>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</si>
  <si>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</si>
  <si>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</si>
  <si>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</si>
  <si>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</si>
  <si>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</si>
  <si>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</si>
  <si>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</si>
  <si>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</si>
  <si>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</si>
  <si>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</si>
  <si>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</si>
  <si>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</si>
  <si>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</si>
  <si>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</si>
  <si>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</si>
  <si>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</si>
  <si>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</si>
  <si>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</si>
  <si>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</si>
  <si>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</si>
  <si>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</si>
  <si>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</si>
  <si>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</si>
  <si>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</si>
  <si>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</si>
  <si>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</si>
  <si>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</si>
  <si>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</si>
  <si>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</si>
  <si>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</si>
  <si>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</si>
  <si>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</si>
  <si>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</si>
  <si>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</si>
  <si>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</si>
  <si>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</si>
  <si>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</si>
  <si>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10: Analysis of expenditure - severance payments</t>
  </si>
  <si>
    <t>Please indicate whether you are submitting the information in this table as a nil return:</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</si>
  <si>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</si>
  <si>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</si>
  <si>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</si>
  <si>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</si>
  <si>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(1c), please detail below the nature of the benefit:</t>
  </si>
  <si>
    <t>Where the compensation includes additional pension contributions relating to the employment with the provider: amount of the pension contribution</t>
  </si>
  <si>
    <r>
      <t>Aggregate of compensation for loss of office paid across the whole provider (</t>
    </r>
    <r>
      <rPr>
        <b/>
        <i/>
        <sz val="10.5"/>
        <color theme="1"/>
        <rFont val="Arial"/>
        <family val="2"/>
      </rPr>
      <t>Includes head of provider</t>
    </r>
    <r>
      <rPr>
        <b/>
        <sz val="10.5"/>
        <color theme="1"/>
        <rFont val="Arial"/>
        <family val="2"/>
      </rPr>
      <t xml:space="preserve">) </t>
    </r>
  </si>
  <si>
    <t>Loss of office at the provider:</t>
  </si>
  <si>
    <t>2ai</t>
  </si>
  <si>
    <t>Total amount of compensation paid across the whole provider</t>
  </si>
  <si>
    <t>2aii</t>
  </si>
  <si>
    <t>Number of people to whom this was payable</t>
  </si>
  <si>
    <t>Loss of office at any of the provider's parent or subsidiary undertakings or any office(s) connected to the provider's affairs:</t>
  </si>
  <si>
    <t>2bi</t>
  </si>
  <si>
    <t>2bii</t>
  </si>
  <si>
    <t>Table 11: Head of provider remuneration</t>
  </si>
  <si>
    <t>Head of provider at</t>
  </si>
  <si>
    <t>Previous head of provider (1)</t>
  </si>
  <si>
    <t>Previous head of provider (2)</t>
  </si>
  <si>
    <t>Previous head of provider (3)</t>
  </si>
  <si>
    <t>Name of individuals serving as head of provider during the two years</t>
  </si>
  <si>
    <t>Start date of service in head of provider role (DD/MM/YYYY)</t>
  </si>
  <si>
    <t>End date of service in head of provider role (DD/MM/YYYY)</t>
  </si>
  <si>
    <t>Disclosures relating to head of provider role</t>
  </si>
  <si>
    <t>Annualised basic salary awarded before salary sacrifice arrangements and any waivers</t>
  </si>
  <si>
    <t>Basic salary paid</t>
  </si>
  <si>
    <t>Basic salary paid before salary sacrifice arrangements</t>
  </si>
  <si>
    <t>Deductions to reflect salary sacrifice arrangements</t>
  </si>
  <si>
    <t>2biii</t>
  </si>
  <si>
    <t>Basic salary paid after salary sacrifice arrangements</t>
  </si>
  <si>
    <t>Salary in lieu of pension and payments in lieu of pension contributions</t>
  </si>
  <si>
    <t>Payment of dividends</t>
  </si>
  <si>
    <t>Performance related pay and other bonuses</t>
  </si>
  <si>
    <t>Pension contributions</t>
  </si>
  <si>
    <t>Any other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</si>
  <si>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</si>
  <si>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</si>
  <si>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</si>
  <si>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</si>
  <si>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</si>
  <si>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</si>
  <si>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</si>
  <si>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</si>
  <si>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</si>
  <si>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</si>
  <si>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</si>
  <si>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Other non-taxable benefits</t>
  </si>
  <si>
    <t xml:space="preserve">Where 4c Other non-taxable benefits has been completed, please detail below what items are included in this: </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</si>
  <si>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</si>
  <si>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</si>
  <si>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</si>
  <si>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</si>
  <si>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</si>
  <si>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5d</t>
  </si>
  <si>
    <t xml:space="preserve">Where 5d Other remuneration has been completed, please detail below what items are included in this: </t>
  </si>
  <si>
    <t>5e</t>
  </si>
  <si>
    <t>Total other remuneration</t>
  </si>
  <si>
    <t>Total remuneration (before salary sacrifice)</t>
  </si>
  <si>
    <t>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</si>
  <si>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</si>
  <si>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</si>
  <si>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</si>
  <si>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Has your head of provider or any previous head of provider disclosed above been appointed as acting interim head, or are they on a secondment from another organisation?</t>
  </si>
  <si>
    <t>Please provide brief details below of the status of the person acting as head of provider</t>
  </si>
  <si>
    <t>Is your head of provider or any previous head of provider disclosed above employed or paid by another entity, rather the provider themselves?</t>
  </si>
  <si>
    <t>Please provide brief details of the entity that is responsible for funding the remuneration and any other related benefits</t>
  </si>
  <si>
    <t>Has your head of provider or any previous head of provider disclosed above chosen to waive, or not accept, some element of their remuneration?</t>
  </si>
  <si>
    <t>Please provide a brief explanation, along with the amount awarded but not accepted, or received and waived</t>
  </si>
  <si>
    <t>Please use the text box if you wish to provide any commentary in support of the data returned in this table</t>
  </si>
  <si>
    <t>Table 12: Analysis of capital expenditure</t>
  </si>
  <si>
    <t>Source of funds</t>
  </si>
  <si>
    <t>Retained proceeds of sales</t>
  </si>
  <si>
    <t>Internal funds</t>
  </si>
  <si>
    <t>Existing loans (excluding new loans in year)</t>
  </si>
  <si>
    <t>New loans in year</t>
  </si>
  <si>
    <t>Existing director loans (excluding new in year)</t>
  </si>
  <si>
    <t>New directors loans in year</t>
  </si>
  <si>
    <t>Leasing</t>
  </si>
  <si>
    <t>Private Finance Initiative</t>
  </si>
  <si>
    <t>Other external sources</t>
  </si>
  <si>
    <t>Total actual spend</t>
  </si>
  <si>
    <t>Buildings</t>
  </si>
  <si>
    <t>Equipment and intangible assets</t>
  </si>
  <si>
    <t>Other operations</t>
  </si>
  <si>
    <t>Total capital expenditure</t>
  </si>
  <si>
    <t>Table 13: Financial commitments</t>
  </si>
  <si>
    <t>Lender’s name</t>
  </si>
  <si>
    <t>Lender description if 'Other: specify' is selected in column B</t>
  </si>
  <si>
    <t>Type of commitment</t>
  </si>
  <si>
    <t>Security</t>
  </si>
  <si>
    <t>Date of commitment</t>
  </si>
  <si>
    <t>Sum originally committed by the lender 
(£000s)</t>
  </si>
  <si>
    <t>Undrawn sum 
(£000s)</t>
  </si>
  <si>
    <t>Period of loan 
(years)</t>
  </si>
  <si>
    <t>Date of the end of the agreement</t>
  </si>
  <si>
    <t>Repayment basis</t>
  </si>
  <si>
    <t>Sum to be repaid at maturity (including compound interest) 
(£000s)</t>
  </si>
  <si>
    <t>Interest rate type</t>
  </si>
  <si>
    <t>Additional comments</t>
  </si>
  <si>
    <t>Secured/ Unsecured</t>
  </si>
  <si>
    <t>Approximate value of security (or book value of specified assets on which security is held)
(£000s)</t>
  </si>
  <si>
    <t>Month</t>
  </si>
  <si>
    <t>Year</t>
  </si>
  <si>
    <t>Table 14: Access and participation investment</t>
  </si>
  <si>
    <t>Access and participation investment</t>
  </si>
  <si>
    <t>Access investment</t>
  </si>
  <si>
    <t>Financial support investment</t>
  </si>
  <si>
    <t>Support for disabled students</t>
  </si>
  <si>
    <t>Research and evaluation investment</t>
  </si>
  <si>
    <t>Total access and participation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</si>
</sst>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0.0"/>
    <numFmt numFmtId="167" formatCode="_-* #,##0_-;\-* #,##0_-;_-* &quot;-&quot;??_-;_-@_-"/>
    <numFmt numFmtId="168" formatCode="0.0%"/>
  </numFmts>
  <fonts count="51" x14ac:knownFonts="1">
    <font>
      <sz val="11"/>
      <color theme="1"/>
      <name val="Calibri"/>
      <family val="2"/>
      <scheme val="minor"/>
    </font>
    <font>
      <sz val="11"/>
      <color theme="1"/>
      <name val="Arial"/>
      <family val="2"/>
    </font>
    <font>
      <b/>
      <sz val="15"/>
      <color theme="3"/>
      <name val="Calibri"/>
      <family val="2"/>
      <scheme val="minor"/>
    </font>
    <font>
      <b/>
      <sz val="12"/>
      <color theme="0"/>
      <name val="Arial"/>
      <family val="2"/>
    </font>
    <font>
      <sz val="10"/>
      <color theme="1"/>
      <name val="Arial"/>
      <family val="2"/>
    </font>
    <font>
      <sz val="10"/>
      <name val="Arial"/>
      <family val="2"/>
    </font>
    <font>
      <sz val="11"/>
      <color theme="1"/>
      <name val="Calibri"/>
      <family val="2"/>
      <scheme val="minor"/>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sz val="10.5"/>
      <color theme="0" tint="-0.14999847407452621"/>
      <name val="Arial"/>
      <family val="2"/>
    </font>
    <font>
      <b/>
      <sz val="10.5"/>
      <color theme="0" tint="-0.14999847407452621"/>
      <name val="Arial"/>
      <family val="2"/>
    </font>
    <font>
      <b/>
      <u/>
      <sz val="10.5"/>
      <color theme="1"/>
      <name val="Arial"/>
      <family val="2"/>
    </font>
    <font>
      <sz val="24"/>
      <color rgb="FF002554"/>
      <name val="Arial"/>
      <family val="2"/>
    </font>
    <font>
      <sz val="10.5"/>
      <color rgb="FFD7D2CB"/>
      <name val="Arial"/>
      <family val="2"/>
    </font>
    <font>
      <sz val="20"/>
      <color rgb="FF002554"/>
      <name val="Arial"/>
      <family val="2"/>
    </font>
    <font>
      <u/>
      <sz val="11"/>
      <color theme="10"/>
      <name val="Calibri"/>
      <family val="2"/>
      <scheme val="minor"/>
    </font>
    <font>
      <u/>
      <sz val="10.5"/>
      <color theme="10"/>
      <name val="Arial"/>
      <family val="2"/>
    </font>
    <font>
      <sz val="8"/>
      <name val="Calibri"/>
      <family val="2"/>
      <scheme val="minor"/>
    </font>
    <font>
      <sz val="10.5"/>
      <color rgb="FF000000"/>
      <name val="Arial"/>
      <family val="2"/>
    </font>
    <font>
      <b/>
      <sz val="10.5"/>
      <color rgb="FFD7D2CB"/>
      <name val="Arial"/>
      <family val="2"/>
    </font>
    <font>
      <sz val="12"/>
      <color theme="1"/>
      <name val="Arial"/>
      <family val="2"/>
    </font>
    <font>
      <sz val="10.5"/>
      <color rgb="FFC00000"/>
      <name val="Arial"/>
      <family val="2"/>
    </font>
    <font>
      <sz val="28"/>
      <color rgb="FF002554"/>
      <name val="Arial"/>
      <family val="2"/>
    </font>
    <font>
      <sz val="10.5"/>
      <color theme="7" tint="-0.249977111117893"/>
      <name val="Arial"/>
      <family val="2"/>
    </font>
    <font>
      <sz val="10.5"/>
      <color rgb="FFFF0000"/>
      <name val="Arial"/>
      <family val="2"/>
    </font>
    <font>
      <b/>
      <sz val="14"/>
      <color theme="1"/>
      <name val="Arial"/>
      <family val="2"/>
    </font>
    <font>
      <sz val="10"/>
      <color rgb="FF000000"/>
      <name val="Arial"/>
      <family val="2"/>
    </font>
    <font>
      <b/>
      <sz val="10.5"/>
      <color rgb="FF002554"/>
      <name val="Arial"/>
      <family val="2"/>
    </font>
    <font>
      <b/>
      <sz val="10.5"/>
      <color rgb="FFFF0000"/>
      <name val="Arial"/>
      <family val="2"/>
    </font>
    <font>
      <sz val="11"/>
      <color theme="1"/>
      <name val="Calibri"/>
      <family val="2"/>
    </font>
    <font>
      <sz val="10.5"/>
      <color rgb="FF595959"/>
      <name val="Arial"/>
      <family val="2"/>
    </font>
    <font>
      <sz val="11"/>
      <name val="Calibri"/>
      <family val="2"/>
    </font>
    <font>
      <b/>
      <sz val="12"/>
      <color rgb="FFFFC000"/>
      <name val="Arial"/>
      <family val="2"/>
    </font>
    <font>
      <b/>
      <sz val="14"/>
      <color rgb="FF002554"/>
      <name val="Arial"/>
      <family val="2"/>
    </font>
    <font>
      <b/>
      <sz val="14"/>
      <color rgb="FF002060"/>
      <name val="Arial"/>
      <family val="2"/>
    </font>
    <font>
      <sz val="10.5"/>
      <color rgb="FFBF8F00"/>
      <name val="Arial"/>
      <family val="2"/>
    </font>
    <font>
      <b/>
      <sz val="10.5"/>
      <color rgb="FFBF8F00"/>
      <name val="Arial"/>
      <family val="2"/>
    </font>
  </fonts>
  <fills count="2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rgb="FFFFFF00"/>
        <bgColor indexed="64"/>
      </patternFill>
    </fill>
    <fill>
      <patternFill patternType="solid">
        <fgColor theme="0"/>
        <bgColor rgb="FF000000"/>
      </patternFill>
    </fill>
    <fill>
      <patternFill patternType="solid">
        <fgColor rgb="FFB4C6E7"/>
        <bgColor indexed="64"/>
      </patternFill>
    </fill>
    <fill>
      <patternFill patternType="solid">
        <fgColor rgb="FFFFFFFF"/>
        <bgColor indexed="64"/>
      </patternFill>
    </fill>
    <fill>
      <patternFill patternType="solid">
        <fgColor rgb="FFD9E1F2"/>
        <bgColor indexed="64"/>
      </patternFill>
    </fill>
    <fill>
      <patternFill patternType="solid">
        <fgColor rgb="FFF1B434"/>
        <bgColor rgb="FF000000"/>
      </patternFill>
    </fill>
    <fill>
      <patternFill patternType="solid">
        <fgColor rgb="FFB4C6E7"/>
        <bgColor rgb="FF000000"/>
      </patternFill>
    </fill>
    <fill>
      <patternFill patternType="solid">
        <fgColor rgb="FFD9E1F2"/>
        <bgColor rgb="FF000000"/>
      </patternFill>
    </fill>
    <fill>
      <patternFill patternType="solid">
        <fgColor rgb="FFFF0000"/>
        <bgColor indexed="64"/>
      </patternFill>
    </fill>
    <fill>
      <patternFill patternType="solid">
        <fgColor rgb="FFFF0000"/>
        <bgColor rgb="FF000000"/>
      </patternFill>
    </fill>
  </fills>
  <borders count="127">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bottom style="thin">
        <color auto="1"/>
      </bottom>
      <diagonal/>
    </border>
    <border>
      <left style="hair">
        <color theme="0"/>
      </left>
      <right style="thin">
        <color theme="0"/>
      </right>
      <top/>
      <bottom style="thin">
        <color auto="1"/>
      </bottom>
      <diagonal/>
    </border>
    <border>
      <left style="hair">
        <color theme="0"/>
      </left>
      <right style="hair">
        <color theme="0"/>
      </right>
      <top/>
      <bottom style="thin">
        <color auto="1"/>
      </bottom>
      <diagonal/>
    </border>
    <border>
      <left style="hair">
        <color theme="0"/>
      </left>
      <right style="thin">
        <color indexed="64"/>
      </right>
      <top/>
      <bottom style="thin">
        <color auto="1"/>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right style="hair">
        <color indexed="64"/>
      </right>
      <top/>
      <bottom style="thin">
        <color indexed="64"/>
      </bottom>
      <diagonal/>
    </border>
    <border>
      <left style="thin">
        <color theme="0"/>
      </left>
      <right/>
      <top style="thin">
        <color theme="0"/>
      </top>
      <bottom style="thin">
        <color auto="1"/>
      </bottom>
      <diagonal/>
    </border>
    <border>
      <left/>
      <right style="hair">
        <color indexed="64"/>
      </right>
      <top style="thin">
        <color indexed="64"/>
      </top>
      <bottom style="hair">
        <color indexed="64"/>
      </bottom>
      <diagonal/>
    </border>
    <border>
      <left style="medium">
        <color indexed="64"/>
      </left>
      <right/>
      <top/>
      <bottom/>
      <diagonal/>
    </border>
    <border>
      <left/>
      <right style="hair">
        <color theme="0"/>
      </right>
      <top/>
      <bottom/>
      <diagonal/>
    </border>
    <border>
      <left style="medium">
        <color indexed="64"/>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indexed="64"/>
      </bottom>
      <diagonal/>
    </border>
    <border>
      <left style="thin">
        <color theme="0"/>
      </left>
      <right style="thin">
        <color indexed="64"/>
      </right>
      <top/>
      <bottom style="thin">
        <color theme="0"/>
      </bottom>
      <diagonal/>
    </border>
    <border>
      <left style="thin">
        <color rgb="FFFFFFFF"/>
      </left>
      <right style="hair">
        <color rgb="FFFFFFFF"/>
      </right>
      <top style="thin">
        <color rgb="FFFFFFFF"/>
      </top>
      <bottom/>
      <diagonal/>
    </border>
    <border>
      <left style="hair">
        <color rgb="FFFFFFFF"/>
      </left>
      <right style="thin">
        <color rgb="FFFFFFFF"/>
      </right>
      <top style="thin">
        <color rgb="FFFFFFFF"/>
      </top>
      <bottom/>
      <diagonal/>
    </border>
    <border>
      <left style="hair">
        <color rgb="FFFFFFFF"/>
      </left>
      <right style="hair">
        <color rgb="FFFFFFFF"/>
      </right>
      <top style="thin">
        <color rgb="FFFFFFFF"/>
      </top>
      <bottom/>
      <diagonal/>
    </border>
    <border>
      <left style="hair">
        <color rgb="FFFFFFFF"/>
      </left>
      <right style="thin">
        <color indexed="64"/>
      </right>
      <top style="thin">
        <color rgb="FFFFFFFF"/>
      </top>
      <bottom/>
      <diagonal/>
    </border>
    <border>
      <left style="thin">
        <color rgb="FFFFFFFF"/>
      </left>
      <right style="hair">
        <color rgb="FFFFFFFF"/>
      </right>
      <top/>
      <bottom/>
      <diagonal/>
    </border>
    <border>
      <left style="hair">
        <color rgb="FFFFFFFF"/>
      </left>
      <right style="thin">
        <color rgb="FFFFFFFF"/>
      </right>
      <top/>
      <bottom/>
      <diagonal/>
    </border>
    <border>
      <left style="hair">
        <color rgb="FFFFFFFF"/>
      </left>
      <right style="hair">
        <color rgb="FFFFFFFF"/>
      </right>
      <top/>
      <bottom/>
      <diagonal/>
    </border>
    <border>
      <left style="hair">
        <color rgb="FFFFFFFF"/>
      </left>
      <right style="thin">
        <color indexed="64"/>
      </right>
      <top/>
      <bottom/>
      <diagonal/>
    </border>
    <border>
      <left style="thin">
        <color rgb="FFFFFFFF"/>
      </left>
      <right/>
      <top style="thin">
        <color indexed="64"/>
      </top>
      <bottom style="thin">
        <color rgb="FFFFFFFF"/>
      </bottom>
      <diagonal/>
    </border>
    <border>
      <left/>
      <right style="thin">
        <color rgb="FFFFFFFF"/>
      </right>
      <top style="thin">
        <color indexed="64"/>
      </top>
      <bottom style="thin">
        <color rgb="FFFFFFFF"/>
      </bottom>
      <diagonal/>
    </border>
    <border>
      <left/>
      <right/>
      <top style="thin">
        <color indexed="64"/>
      </top>
      <bottom style="thin">
        <color rgb="FFFFFFFF"/>
      </bottom>
      <diagonal/>
    </border>
    <border>
      <left/>
      <right style="thin">
        <color indexed="64"/>
      </right>
      <top style="thin">
        <color indexed="64"/>
      </top>
      <bottom style="thin">
        <color rgb="FFFFFFFF"/>
      </bottom>
      <diagonal/>
    </border>
    <border>
      <left/>
      <right style="thin">
        <color indexed="64"/>
      </right>
      <top style="thin">
        <color theme="0"/>
      </top>
      <bottom/>
      <diagonal/>
    </border>
    <border>
      <left style="thin">
        <color theme="0"/>
      </left>
      <right/>
      <top style="thin">
        <color indexed="64"/>
      </top>
      <bottom/>
      <diagonal/>
    </border>
  </borders>
  <cellStyleXfs count="13">
    <xf numFmtId="0" fontId="0" fillId="0" borderId="0"/>
    <xf numFmtId="0" fontId="2" fillId="0" borderId="1" applyNumberFormat="0" applyFill="0" applyAlignment="0" applyProtection="0"/>
    <xf numFmtId="0" fontId="5" fillId="0" borderId="0"/>
    <xf numFmtId="9" fontId="6" fillId="0" borderId="0" applyFont="0" applyFill="0" applyBorder="0" applyAlignment="0" applyProtection="0"/>
    <xf numFmtId="165" fontId="6" fillId="0" borderId="0" applyFont="0" applyFill="0" applyBorder="0" applyAlignment="0" applyProtection="0"/>
    <xf numFmtId="0" fontId="6" fillId="0" borderId="0"/>
    <xf numFmtId="0" fontId="29" fillId="0" borderId="0" applyNumberForma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cellStyleXfs>
  <cellXfs count="1366">
    <xf numFmtId="0" fontId="0" fillId="0" borderId="0" xfId="0"/>
    <xf numFmtId="0" fontId="4" fillId="0" borderId="0" xfId="0" applyFont="1"/>
    <xf numFmtId="0" fontId="4" fillId="0" borderId="0" xfId="0" applyFont="1" applyAlignment="1">
      <alignment horizontal="right"/>
    </xf>
    <xf numFmtId="0" fontId="5" fillId="0" borderId="0" xfId="0" applyFont="1"/>
    <xf numFmtId="0" fontId="9" fillId="0" borderId="0" xfId="0" applyFont="1"/>
    <xf numFmtId="0" fontId="13" fillId="0" borderId="12" xfId="0" applyFont="1" applyBorder="1" applyAlignment="1">
      <alignment horizontal="right"/>
    </xf>
    <xf numFmtId="0" fontId="15" fillId="0" borderId="0" xfId="0" applyFont="1"/>
    <xf numFmtId="0" fontId="13" fillId="0" borderId="15" xfId="0" applyFont="1" applyBorder="1" applyAlignment="1">
      <alignment horizontal="right"/>
    </xf>
    <xf numFmtId="0" fontId="13" fillId="0" borderId="16" xfId="0" applyFont="1" applyBorder="1" applyAlignment="1">
      <alignment horizontal="left" indent="1"/>
    </xf>
    <xf numFmtId="0" fontId="13" fillId="0" borderId="18" xfId="0" applyFont="1" applyBorder="1" applyAlignment="1">
      <alignment horizontal="right"/>
    </xf>
    <xf numFmtId="0" fontId="13" fillId="0" borderId="19" xfId="0" applyFont="1" applyBorder="1" applyAlignment="1">
      <alignment horizontal="left" indent="1"/>
    </xf>
    <xf numFmtId="0" fontId="13" fillId="0" borderId="21" xfId="0" applyFont="1" applyBorder="1" applyAlignment="1">
      <alignment horizontal="right"/>
    </xf>
    <xf numFmtId="0" fontId="15" fillId="0" borderId="19" xfId="2" applyFont="1" applyBorder="1" applyAlignment="1">
      <alignment horizontal="left" indent="1"/>
    </xf>
    <xf numFmtId="0" fontId="12" fillId="6" borderId="0" xfId="0" applyFont="1" applyFill="1"/>
    <xf numFmtId="0" fontId="13" fillId="7" borderId="13" xfId="0" applyFont="1" applyFill="1" applyBorder="1"/>
    <xf numFmtId="0" fontId="15" fillId="7" borderId="13" xfId="2" applyFont="1" applyFill="1" applyBorder="1"/>
    <xf numFmtId="0" fontId="14" fillId="7" borderId="13" xfId="0" applyFont="1" applyFill="1" applyBorder="1"/>
    <xf numFmtId="0" fontId="3" fillId="6" borderId="2" xfId="1" applyFont="1" applyFill="1" applyBorder="1" applyAlignment="1" applyProtection="1">
      <alignment vertical="top"/>
    </xf>
    <xf numFmtId="0" fontId="11" fillId="6" borderId="3" xfId="1" applyFont="1" applyFill="1" applyBorder="1" applyAlignment="1" applyProtection="1">
      <alignment vertical="top"/>
    </xf>
    <xf numFmtId="0" fontId="12" fillId="6" borderId="8" xfId="0" applyFont="1" applyFill="1" applyBorder="1"/>
    <xf numFmtId="0" fontId="12" fillId="6" borderId="6" xfId="0" applyFont="1" applyFill="1" applyBorder="1"/>
    <xf numFmtId="0" fontId="13" fillId="7" borderId="4" xfId="0" applyFont="1" applyFill="1" applyBorder="1" applyAlignment="1">
      <alignment horizontal="right"/>
    </xf>
    <xf numFmtId="0" fontId="13" fillId="8" borderId="12" xfId="0" applyFont="1" applyFill="1" applyBorder="1" applyAlignment="1">
      <alignment horizontal="right"/>
    </xf>
    <xf numFmtId="0" fontId="14" fillId="8" borderId="4" xfId="0" applyFont="1" applyFill="1" applyBorder="1"/>
    <xf numFmtId="0" fontId="16" fillId="8" borderId="4" xfId="2" applyFont="1" applyFill="1" applyBorder="1"/>
    <xf numFmtId="0" fontId="13" fillId="0" borderId="22" xfId="0" applyFont="1" applyBorder="1" applyAlignment="1">
      <alignment horizontal="left" indent="1"/>
    </xf>
    <xf numFmtId="0" fontId="13" fillId="0" borderId="12" xfId="0" applyFont="1" applyBorder="1" applyAlignment="1">
      <alignment horizontal="right" vertical="top"/>
    </xf>
    <xf numFmtId="0" fontId="11" fillId="6" borderId="7" xfId="0" applyFont="1" applyFill="1" applyBorder="1" applyAlignment="1">
      <alignment horizontal="right"/>
    </xf>
    <xf numFmtId="0" fontId="15" fillId="0" borderId="12" xfId="0" applyFont="1" applyBorder="1" applyAlignment="1">
      <alignment horizontal="right"/>
    </xf>
    <xf numFmtId="0" fontId="15" fillId="0" borderId="15" xfId="0" applyFont="1" applyBorder="1" applyAlignment="1">
      <alignment horizontal="right"/>
    </xf>
    <xf numFmtId="0" fontId="15" fillId="0" borderId="18" xfId="0" applyFont="1" applyBorder="1" applyAlignment="1">
      <alignment horizontal="right"/>
    </xf>
    <xf numFmtId="0" fontId="15" fillId="0" borderId="21" xfId="0" applyFont="1" applyBorder="1" applyAlignment="1">
      <alignment horizontal="right"/>
    </xf>
    <xf numFmtId="0" fontId="15" fillId="7" borderId="4" xfId="0" applyFont="1" applyFill="1" applyBorder="1" applyAlignment="1">
      <alignment horizontal="right"/>
    </xf>
    <xf numFmtId="0" fontId="15" fillId="8" borderId="12" xfId="0" applyFont="1" applyFill="1" applyBorder="1" applyAlignment="1">
      <alignment horizontal="right"/>
    </xf>
    <xf numFmtId="0" fontId="13" fillId="9" borderId="12" xfId="0" applyFont="1" applyFill="1" applyBorder="1" applyAlignment="1">
      <alignment horizontal="right"/>
    </xf>
    <xf numFmtId="0" fontId="14" fillId="9" borderId="4" xfId="0" applyFont="1" applyFill="1" applyBorder="1"/>
    <xf numFmtId="0" fontId="15" fillId="9" borderId="12" xfId="0" applyFont="1" applyFill="1" applyBorder="1" applyAlignment="1">
      <alignment horizontal="right"/>
    </xf>
    <xf numFmtId="0" fontId="16" fillId="9" borderId="4" xfId="0" applyFont="1" applyFill="1" applyBorder="1"/>
    <xf numFmtId="0" fontId="16" fillId="9" borderId="4" xfId="2" applyFont="1" applyFill="1" applyBorder="1"/>
    <xf numFmtId="0" fontId="15" fillId="7" borderId="13" xfId="2" applyFont="1" applyFill="1" applyBorder="1" applyAlignment="1">
      <alignment horizontal="left" indent="1"/>
    </xf>
    <xf numFmtId="0" fontId="13" fillId="7" borderId="13" xfId="0" applyFont="1" applyFill="1" applyBorder="1" applyAlignment="1">
      <alignment horizontal="left"/>
    </xf>
    <xf numFmtId="0" fontId="15" fillId="4" borderId="4" xfId="0" applyFont="1" applyFill="1" applyBorder="1" applyAlignment="1">
      <alignment horizontal="left" indent="1"/>
    </xf>
    <xf numFmtId="0" fontId="15" fillId="7" borderId="13" xfId="0" applyFont="1" applyFill="1" applyBorder="1" applyAlignment="1">
      <alignment horizontal="left"/>
    </xf>
    <xf numFmtId="0" fontId="16" fillId="12" borderId="4" xfId="0" applyFont="1" applyFill="1" applyBorder="1" applyAlignment="1">
      <alignment horizontal="left"/>
    </xf>
    <xf numFmtId="0" fontId="16" fillId="13" borderId="4" xfId="0" applyFont="1" applyFill="1" applyBorder="1" applyAlignment="1">
      <alignment horizontal="left"/>
    </xf>
    <xf numFmtId="0" fontId="16" fillId="13" borderId="13" xfId="0" applyFont="1" applyFill="1" applyBorder="1" applyAlignment="1">
      <alignment horizontal="left"/>
    </xf>
    <xf numFmtId="0" fontId="13" fillId="0" borderId="0" xfId="0" applyFont="1"/>
    <xf numFmtId="0" fontId="15" fillId="4" borderId="4" xfId="0" applyFont="1" applyFill="1" applyBorder="1" applyAlignment="1">
      <alignment horizontal="left"/>
    </xf>
    <xf numFmtId="0" fontId="16" fillId="13" borderId="4" xfId="0" applyFont="1" applyFill="1" applyBorder="1" applyAlignment="1">
      <alignment horizontal="left" indent="1"/>
    </xf>
    <xf numFmtId="0" fontId="16" fillId="12" borderId="4" xfId="0" applyFont="1" applyFill="1" applyBorder="1" applyAlignment="1">
      <alignment horizontal="left" indent="1"/>
    </xf>
    <xf numFmtId="0" fontId="7" fillId="10" borderId="8" xfId="0" applyFont="1" applyFill="1" applyBorder="1" applyAlignment="1">
      <alignment horizontal="left" vertical="top"/>
    </xf>
    <xf numFmtId="0" fontId="16" fillId="12" borderId="4" xfId="0" applyFont="1" applyFill="1" applyBorder="1"/>
    <xf numFmtId="0" fontId="18" fillId="12" borderId="13" xfId="0" applyFont="1" applyFill="1" applyBorder="1" applyAlignment="1">
      <alignment horizontal="left" indent="1"/>
    </xf>
    <xf numFmtId="0" fontId="18" fillId="12" borderId="4" xfId="0" applyFont="1" applyFill="1" applyBorder="1" applyAlignment="1">
      <alignment horizontal="left" indent="1"/>
    </xf>
    <xf numFmtId="0" fontId="15" fillId="11" borderId="13" xfId="0" applyFont="1" applyFill="1" applyBorder="1"/>
    <xf numFmtId="0" fontId="15" fillId="11" borderId="13" xfId="0" applyFont="1" applyFill="1" applyBorder="1" applyAlignment="1">
      <alignment horizontal="left"/>
    </xf>
    <xf numFmtId="0" fontId="17" fillId="10" borderId="0" xfId="0" applyFont="1" applyFill="1" applyAlignment="1">
      <alignment horizontal="right"/>
    </xf>
    <xf numFmtId="0" fontId="11" fillId="6" borderId="50" xfId="0" applyFont="1" applyFill="1" applyBorder="1" applyAlignment="1">
      <alignment horizontal="center" wrapText="1"/>
    </xf>
    <xf numFmtId="0" fontId="16" fillId="9" borderId="4" xfId="0" applyFont="1" applyFill="1" applyBorder="1" applyAlignment="1">
      <alignment horizontal="left"/>
    </xf>
    <xf numFmtId="0" fontId="16" fillId="9" borderId="13" xfId="0" applyFont="1" applyFill="1" applyBorder="1" applyAlignment="1">
      <alignment horizontal="right" wrapText="1"/>
    </xf>
    <xf numFmtId="0" fontId="16" fillId="9" borderId="5" xfId="0" applyFont="1" applyFill="1" applyBorder="1" applyAlignment="1">
      <alignment horizontal="right" wrapText="1"/>
    </xf>
    <xf numFmtId="0" fontId="15" fillId="9" borderId="12" xfId="0" applyFont="1" applyFill="1" applyBorder="1"/>
    <xf numFmtId="0" fontId="14" fillId="8" borderId="4" xfId="0" applyFont="1" applyFill="1" applyBorder="1" applyAlignment="1">
      <alignment horizontal="left"/>
    </xf>
    <xf numFmtId="0" fontId="14" fillId="6" borderId="0" xfId="0" applyFont="1" applyFill="1"/>
    <xf numFmtId="0" fontId="13" fillId="9" borderId="4" xfId="0" applyFont="1" applyFill="1" applyBorder="1" applyAlignment="1">
      <alignment horizontal="left" indent="1"/>
    </xf>
    <xf numFmtId="0" fontId="13" fillId="2" borderId="16" xfId="0" applyFont="1" applyFill="1" applyBorder="1" applyAlignment="1">
      <alignment horizontal="left" indent="2"/>
    </xf>
    <xf numFmtId="0" fontId="13" fillId="2" borderId="19" xfId="0" applyFont="1" applyFill="1" applyBorder="1" applyAlignment="1">
      <alignment horizontal="left" indent="2"/>
    </xf>
    <xf numFmtId="0" fontId="13" fillId="2" borderId="22" xfId="0" applyFont="1" applyFill="1" applyBorder="1" applyAlignment="1">
      <alignment horizontal="left" indent="2"/>
    </xf>
    <xf numFmtId="0" fontId="14" fillId="9" borderId="4" xfId="0" applyFont="1" applyFill="1" applyBorder="1" applyAlignment="1">
      <alignment horizontal="left" indent="1"/>
    </xf>
    <xf numFmtId="0" fontId="7" fillId="10" borderId="2" xfId="0" applyFont="1" applyFill="1" applyBorder="1" applyAlignment="1">
      <alignment horizontal="left"/>
    </xf>
    <xf numFmtId="0" fontId="7" fillId="10" borderId="3" xfId="0" applyFont="1" applyFill="1" applyBorder="1" applyAlignment="1">
      <alignment wrapText="1"/>
    </xf>
    <xf numFmtId="0" fontId="7" fillId="10" borderId="8" xfId="0" applyFont="1" applyFill="1" applyBorder="1" applyAlignment="1">
      <alignment horizontal="left"/>
    </xf>
    <xf numFmtId="0" fontId="7" fillId="10" borderId="0" xfId="0" applyFont="1" applyFill="1" applyAlignment="1">
      <alignment wrapText="1"/>
    </xf>
    <xf numFmtId="0" fontId="7" fillId="10" borderId="8" xfId="0" applyFont="1" applyFill="1" applyBorder="1"/>
    <xf numFmtId="0" fontId="17" fillId="10" borderId="50" xfId="0" applyFont="1" applyFill="1" applyBorder="1" applyAlignment="1">
      <alignment horizontal="center"/>
    </xf>
    <xf numFmtId="0" fontId="17" fillId="6" borderId="50" xfId="0" applyFont="1" applyFill="1" applyBorder="1" applyAlignment="1">
      <alignment horizontal="center"/>
    </xf>
    <xf numFmtId="0" fontId="17" fillId="10" borderId="52" xfId="0" applyFont="1" applyFill="1" applyBorder="1" applyAlignment="1">
      <alignment horizontal="center"/>
    </xf>
    <xf numFmtId="0" fontId="7" fillId="10" borderId="6" xfId="0" applyFont="1" applyFill="1" applyBorder="1"/>
    <xf numFmtId="0" fontId="7" fillId="10" borderId="7" xfId="0" applyFont="1" applyFill="1" applyBorder="1"/>
    <xf numFmtId="0" fontId="12" fillId="10" borderId="53" xfId="0" applyFont="1" applyFill="1" applyBorder="1" applyAlignment="1">
      <alignment horizontal="right" wrapText="1"/>
    </xf>
    <xf numFmtId="0" fontId="19" fillId="10" borderId="54" xfId="0" applyFont="1" applyFill="1" applyBorder="1" applyAlignment="1">
      <alignment horizontal="right" wrapText="1"/>
    </xf>
    <xf numFmtId="0" fontId="17" fillId="10" borderId="3" xfId="0" applyFont="1" applyFill="1" applyBorder="1"/>
    <xf numFmtId="0" fontId="17" fillId="10" borderId="0" xfId="0" applyFont="1" applyFill="1"/>
    <xf numFmtId="0" fontId="17" fillId="10" borderId="9" xfId="0" applyFont="1" applyFill="1" applyBorder="1"/>
    <xf numFmtId="0" fontId="17" fillId="10" borderId="0" xfId="0" applyFont="1" applyFill="1" applyAlignment="1">
      <alignment horizontal="center"/>
    </xf>
    <xf numFmtId="0" fontId="13" fillId="9" borderId="11" xfId="0" applyFont="1" applyFill="1" applyBorder="1" applyAlignment="1">
      <alignment horizontal="right"/>
    </xf>
    <xf numFmtId="0" fontId="16" fillId="13" borderId="6" xfId="0" applyFont="1" applyFill="1" applyBorder="1" applyAlignment="1">
      <alignment horizontal="left"/>
    </xf>
    <xf numFmtId="0" fontId="15" fillId="11" borderId="13" xfId="0" applyFont="1" applyFill="1" applyBorder="1" applyAlignment="1">
      <alignment horizontal="left" indent="1"/>
    </xf>
    <xf numFmtId="0" fontId="17" fillId="10" borderId="7" xfId="0" applyFont="1" applyFill="1" applyBorder="1" applyAlignment="1">
      <alignment horizontal="right"/>
    </xf>
    <xf numFmtId="0" fontId="11" fillId="6" borderId="0" xfId="1" applyFont="1" applyFill="1" applyBorder="1" applyAlignment="1" applyProtection="1">
      <alignment vertical="top" wrapText="1"/>
    </xf>
    <xf numFmtId="0" fontId="12" fillId="6" borderId="0" xfId="0" applyFont="1" applyFill="1" applyAlignment="1">
      <alignment vertical="center" wrapText="1"/>
    </xf>
    <xf numFmtId="0" fontId="8" fillId="0" borderId="0" xfId="0" applyFont="1"/>
    <xf numFmtId="37" fontId="15" fillId="7" borderId="13" xfId="0" applyNumberFormat="1" applyFont="1" applyFill="1" applyBorder="1" applyAlignment="1">
      <alignment horizontal="right"/>
    </xf>
    <xf numFmtId="0" fontId="15" fillId="11" borderId="13" xfId="0" applyFont="1" applyFill="1" applyBorder="1" applyAlignment="1">
      <alignment horizontal="left" indent="2"/>
    </xf>
    <xf numFmtId="0" fontId="15" fillId="7" borderId="3" xfId="0" applyFont="1" applyFill="1" applyBorder="1" applyAlignment="1">
      <alignment horizontal="left" indent="2"/>
    </xf>
    <xf numFmtId="0" fontId="15" fillId="7" borderId="3" xfId="0" applyFont="1" applyFill="1" applyBorder="1"/>
    <xf numFmtId="0" fontId="13" fillId="7" borderId="2" xfId="0" applyFont="1" applyFill="1" applyBorder="1" applyAlignment="1">
      <alignment horizontal="right"/>
    </xf>
    <xf numFmtId="0" fontId="15" fillId="7" borderId="14" xfId="0" applyFont="1" applyFill="1" applyBorder="1"/>
    <xf numFmtId="0" fontId="13" fillId="0" borderId="0" xfId="0" applyFont="1" applyAlignment="1">
      <alignment horizontal="right"/>
    </xf>
    <xf numFmtId="0" fontId="13" fillId="9" borderId="12" xfId="0" applyFont="1" applyFill="1" applyBorder="1" applyAlignment="1">
      <alignment horizontal="right" vertical="top"/>
    </xf>
    <xf numFmtId="0" fontId="14" fillId="6" borderId="8" xfId="0" applyFont="1" applyFill="1" applyBorder="1"/>
    <xf numFmtId="0" fontId="3" fillId="6" borderId="2" xfId="0" applyFont="1" applyFill="1" applyBorder="1" applyAlignment="1">
      <alignment vertical="top"/>
    </xf>
    <xf numFmtId="0" fontId="11" fillId="6" borderId="52" xfId="0" applyFont="1" applyFill="1" applyBorder="1" applyAlignment="1">
      <alignment horizontal="center" wrapText="1"/>
    </xf>
    <xf numFmtId="0" fontId="12" fillId="6" borderId="51" xfId="0" applyFont="1" applyFill="1" applyBorder="1" applyAlignment="1">
      <alignment horizontal="right" wrapText="1"/>
    </xf>
    <xf numFmtId="0" fontId="12" fillId="6" borderId="62" xfId="0" applyFont="1" applyFill="1" applyBorder="1" applyAlignment="1">
      <alignment horizontal="right" wrapText="1"/>
    </xf>
    <xf numFmtId="0" fontId="12" fillId="6" borderId="53" xfId="0" applyFont="1" applyFill="1" applyBorder="1" applyAlignment="1">
      <alignment horizontal="right" wrapText="1"/>
    </xf>
    <xf numFmtId="0" fontId="12" fillId="6" borderId="54" xfId="0" applyFont="1" applyFill="1" applyBorder="1" applyAlignment="1">
      <alignment horizontal="right" wrapText="1"/>
    </xf>
    <xf numFmtId="0" fontId="19" fillId="10" borderId="50" xfId="0" applyFont="1" applyFill="1" applyBorder="1" applyAlignment="1">
      <alignment horizontal="center" wrapText="1"/>
    </xf>
    <xf numFmtId="0" fontId="19" fillId="6" borderId="50" xfId="0" applyFont="1" applyFill="1" applyBorder="1" applyAlignment="1">
      <alignment horizontal="center" wrapText="1"/>
    </xf>
    <xf numFmtId="0" fontId="15" fillId="4" borderId="4" xfId="0" applyFont="1" applyFill="1" applyBorder="1" applyAlignment="1">
      <alignment horizontal="left" wrapText="1"/>
    </xf>
    <xf numFmtId="0" fontId="16" fillId="8" borderId="4" xfId="0" applyFont="1" applyFill="1" applyBorder="1" applyAlignment="1">
      <alignment horizontal="left"/>
    </xf>
    <xf numFmtId="0" fontId="15" fillId="0" borderId="16" xfId="0" applyFont="1" applyBorder="1" applyAlignment="1">
      <alignment horizontal="left" indent="1"/>
    </xf>
    <xf numFmtId="0" fontId="15" fillId="0" borderId="19" xfId="0" applyFont="1" applyBorder="1" applyAlignment="1">
      <alignment horizontal="left" indent="1"/>
    </xf>
    <xf numFmtId="0" fontId="15" fillId="0" borderId="22" xfId="0" applyFont="1" applyBorder="1" applyAlignment="1">
      <alignment horizontal="left" indent="1"/>
    </xf>
    <xf numFmtId="0" fontId="15" fillId="4" borderId="16" xfId="0" applyFont="1" applyFill="1" applyBorder="1" applyAlignment="1">
      <alignment horizontal="left" indent="2"/>
    </xf>
    <xf numFmtId="0" fontId="15" fillId="4" borderId="22" xfId="0" applyFont="1" applyFill="1" applyBorder="1" applyAlignment="1">
      <alignment horizontal="left" indent="2"/>
    </xf>
    <xf numFmtId="0" fontId="15" fillId="4" borderId="16" xfId="0" applyFont="1" applyFill="1" applyBorder="1" applyAlignment="1">
      <alignment horizontal="left" indent="1"/>
    </xf>
    <xf numFmtId="0" fontId="15" fillId="4" borderId="22" xfId="0" applyFont="1" applyFill="1" applyBorder="1" applyAlignment="1">
      <alignment horizontal="left" indent="1"/>
    </xf>
    <xf numFmtId="0" fontId="15" fillId="4" borderId="19" xfId="0" applyFont="1" applyFill="1" applyBorder="1" applyAlignment="1">
      <alignment horizontal="left" indent="1"/>
    </xf>
    <xf numFmtId="0" fontId="11" fillId="6" borderId="50" xfId="0" applyFont="1" applyFill="1" applyBorder="1" applyAlignment="1">
      <alignment horizontal="center"/>
    </xf>
    <xf numFmtId="0" fontId="22" fillId="6" borderId="50" xfId="0" applyFont="1" applyFill="1" applyBorder="1" applyAlignment="1">
      <alignment horizontal="center"/>
    </xf>
    <xf numFmtId="0" fontId="11" fillId="6" borderId="52" xfId="0" applyFont="1" applyFill="1" applyBorder="1" applyAlignment="1">
      <alignment horizontal="center"/>
    </xf>
    <xf numFmtId="0" fontId="3" fillId="6" borderId="8" xfId="1" applyFont="1" applyFill="1" applyBorder="1" applyAlignment="1" applyProtection="1">
      <alignment vertical="top"/>
    </xf>
    <xf numFmtId="0" fontId="12" fillId="6" borderId="3" xfId="0" applyFont="1" applyFill="1" applyBorder="1" applyAlignment="1">
      <alignment vertical="top"/>
    </xf>
    <xf numFmtId="0" fontId="15" fillId="0" borderId="63" xfId="0" applyFont="1" applyBorder="1" applyAlignment="1">
      <alignment horizontal="right"/>
    </xf>
    <xf numFmtId="0" fontId="15" fillId="3" borderId="4" xfId="2" applyFont="1" applyFill="1" applyBorder="1" applyAlignment="1">
      <alignment horizontal="left" indent="1"/>
    </xf>
    <xf numFmtId="0" fontId="15" fillId="3" borderId="16" xfId="2" applyFont="1" applyFill="1" applyBorder="1" applyAlignment="1">
      <alignment horizontal="left" indent="1"/>
    </xf>
    <xf numFmtId="0" fontId="15" fillId="3" borderId="22" xfId="2" applyFont="1" applyFill="1" applyBorder="1" applyAlignment="1">
      <alignment horizontal="left" indent="1"/>
    </xf>
    <xf numFmtId="0" fontId="13" fillId="2" borderId="16" xfId="0" applyFont="1" applyFill="1" applyBorder="1" applyAlignment="1">
      <alignment horizontal="left" indent="1"/>
    </xf>
    <xf numFmtId="0" fontId="13" fillId="2" borderId="19" xfId="0" applyFont="1" applyFill="1" applyBorder="1" applyAlignment="1">
      <alignment horizontal="left" indent="1"/>
    </xf>
    <xf numFmtId="0" fontId="15" fillId="2" borderId="19" xfId="2" applyFont="1" applyFill="1" applyBorder="1" applyAlignment="1">
      <alignment horizontal="left" indent="1"/>
    </xf>
    <xf numFmtId="0" fontId="15" fillId="2" borderId="22" xfId="2" applyFont="1" applyFill="1" applyBorder="1" applyAlignment="1">
      <alignment horizontal="left" indent="1"/>
    </xf>
    <xf numFmtId="0" fontId="15" fillId="4" borderId="23" xfId="0" applyFont="1" applyFill="1" applyBorder="1" applyAlignment="1">
      <alignment horizontal="left" indent="1"/>
    </xf>
    <xf numFmtId="0" fontId="15" fillId="4" borderId="17" xfId="0" applyFont="1" applyFill="1" applyBorder="1" applyAlignment="1">
      <alignment horizontal="left" indent="2"/>
    </xf>
    <xf numFmtId="0" fontId="15" fillId="4" borderId="20" xfId="0" applyFont="1" applyFill="1" applyBorder="1" applyAlignment="1">
      <alignment horizontal="left" indent="2"/>
    </xf>
    <xf numFmtId="0" fontId="15" fillId="4" borderId="23" xfId="0" applyFont="1" applyFill="1" applyBorder="1" applyAlignment="1">
      <alignment horizontal="left" indent="2"/>
    </xf>
    <xf numFmtId="0" fontId="13" fillId="2" borderId="17" xfId="0" applyFont="1" applyFill="1" applyBorder="1" applyAlignment="1">
      <alignment horizontal="left" indent="2"/>
    </xf>
    <xf numFmtId="0" fontId="13" fillId="2" borderId="23" xfId="0" applyFont="1" applyFill="1" applyBorder="1" applyAlignment="1">
      <alignment horizontal="left" indent="2"/>
    </xf>
    <xf numFmtId="0" fontId="15" fillId="4" borderId="19" xfId="0" applyFont="1" applyFill="1" applyBorder="1" applyAlignment="1">
      <alignment horizontal="left"/>
    </xf>
    <xf numFmtId="0" fontId="15" fillId="4" borderId="22" xfId="0" applyFont="1" applyFill="1" applyBorder="1" applyAlignment="1">
      <alignment horizontal="left"/>
    </xf>
    <xf numFmtId="166" fontId="15" fillId="2" borderId="30" xfId="0" applyNumberFormat="1" applyFont="1" applyFill="1" applyBorder="1" applyAlignment="1" applyProtection="1">
      <alignment horizontal="right"/>
      <protection locked="0"/>
    </xf>
    <xf numFmtId="166" fontId="15" fillId="2" borderId="31" xfId="0" applyNumberFormat="1" applyFont="1" applyFill="1" applyBorder="1" applyAlignment="1" applyProtection="1">
      <alignment horizontal="right"/>
      <protection locked="0"/>
    </xf>
    <xf numFmtId="166" fontId="15" fillId="2" borderId="34" xfId="0" applyNumberFormat="1" applyFont="1" applyFill="1" applyBorder="1" applyAlignment="1" applyProtection="1">
      <alignment horizontal="right"/>
      <protection locked="0"/>
    </xf>
    <xf numFmtId="166" fontId="15" fillId="2" borderId="35" xfId="0" applyNumberFormat="1" applyFont="1" applyFill="1" applyBorder="1" applyAlignment="1" applyProtection="1">
      <alignment horizontal="right"/>
      <protection locked="0"/>
    </xf>
    <xf numFmtId="0" fontId="13" fillId="0" borderId="15" xfId="0" applyFont="1" applyBorder="1" applyAlignment="1">
      <alignment horizontal="right" vertical="top"/>
    </xf>
    <xf numFmtId="0" fontId="13" fillId="0" borderId="18" xfId="0" applyFont="1" applyBorder="1" applyAlignment="1">
      <alignment horizontal="right" vertical="top"/>
    </xf>
    <xf numFmtId="0" fontId="13" fillId="0" borderId="21" xfId="0" applyFont="1" applyBorder="1" applyAlignment="1">
      <alignment horizontal="right" vertical="top"/>
    </xf>
    <xf numFmtId="0" fontId="13" fillId="7" borderId="4" xfId="0" applyFont="1" applyFill="1" applyBorder="1" applyAlignment="1">
      <alignment horizontal="right" vertical="top"/>
    </xf>
    <xf numFmtId="0" fontId="13" fillId="7" borderId="13" xfId="0" applyFont="1" applyFill="1" applyBorder="1" applyAlignment="1">
      <alignment vertical="top"/>
    </xf>
    <xf numFmtId="0" fontId="15" fillId="0" borderId="16" xfId="0" applyFont="1" applyBorder="1" applyAlignment="1">
      <alignment horizontal="right" vertical="top"/>
    </xf>
    <xf numFmtId="0" fontId="13" fillId="0" borderId="19" xfId="0" applyFont="1" applyBorder="1" applyAlignment="1">
      <alignment horizontal="right" vertical="top"/>
    </xf>
    <xf numFmtId="0" fontId="13" fillId="0" borderId="22" xfId="0" applyFont="1" applyBorder="1" applyAlignment="1">
      <alignment horizontal="right" vertical="top"/>
    </xf>
    <xf numFmtId="0" fontId="13" fillId="8" borderId="21" xfId="0" applyFont="1" applyFill="1" applyBorder="1" applyAlignment="1">
      <alignment horizontal="right"/>
    </xf>
    <xf numFmtId="14" fontId="11" fillId="6" borderId="85" xfId="0" applyNumberFormat="1" applyFont="1" applyFill="1" applyBorder="1" applyAlignment="1">
      <alignment horizontal="right" wrapText="1"/>
    </xf>
    <xf numFmtId="14" fontId="11" fillId="6" borderId="86" xfId="0" applyNumberFormat="1" applyFont="1" applyFill="1" applyBorder="1" applyAlignment="1">
      <alignment horizontal="right" wrapText="1"/>
    </xf>
    <xf numFmtId="14" fontId="11" fillId="6" borderId="87" xfId="0" applyNumberFormat="1" applyFont="1" applyFill="1" applyBorder="1" applyAlignment="1">
      <alignment horizontal="right" wrapText="1"/>
    </xf>
    <xf numFmtId="14" fontId="11" fillId="6" borderId="88" xfId="0" applyNumberFormat="1" applyFont="1" applyFill="1" applyBorder="1" applyAlignment="1">
      <alignment horizontal="right" wrapText="1"/>
    </xf>
    <xf numFmtId="14" fontId="11" fillId="6" borderId="81" xfId="0" applyNumberFormat="1" applyFont="1" applyFill="1" applyBorder="1" applyAlignment="1">
      <alignment horizontal="right" wrapText="1"/>
    </xf>
    <xf numFmtId="14" fontId="11" fillId="6" borderId="82" xfId="0" applyNumberFormat="1" applyFont="1" applyFill="1" applyBorder="1" applyAlignment="1">
      <alignment horizontal="right" wrapText="1"/>
    </xf>
    <xf numFmtId="14" fontId="11" fillId="6" borderId="83" xfId="0" applyNumberFormat="1" applyFont="1" applyFill="1" applyBorder="1" applyAlignment="1">
      <alignment horizontal="right" wrapText="1"/>
    </xf>
    <xf numFmtId="14" fontId="11" fillId="6" borderId="84" xfId="0" applyNumberFormat="1" applyFont="1" applyFill="1" applyBorder="1" applyAlignment="1">
      <alignment horizontal="right" wrapText="1"/>
    </xf>
    <xf numFmtId="0" fontId="7" fillId="10" borderId="8" xfId="0" applyFont="1" applyFill="1" applyBorder="1" applyAlignment="1">
      <alignment horizontal="left" vertical="center" wrapText="1"/>
    </xf>
    <xf numFmtId="0" fontId="7" fillId="10" borderId="0" xfId="0" applyFont="1" applyFill="1" applyAlignment="1">
      <alignment horizontal="left" vertical="center" wrapText="1"/>
    </xf>
    <xf numFmtId="14" fontId="11" fillId="6" borderId="51" xfId="0" applyNumberFormat="1" applyFont="1" applyFill="1" applyBorder="1" applyAlignment="1">
      <alignment horizontal="center" vertical="center" wrapText="1"/>
    </xf>
    <xf numFmtId="0" fontId="17" fillId="10" borderId="8" xfId="0" applyFont="1" applyFill="1" applyBorder="1" applyAlignment="1">
      <alignment vertical="center" wrapText="1"/>
    </xf>
    <xf numFmtId="0" fontId="17" fillId="10" borderId="0" xfId="0" applyFont="1" applyFill="1" applyAlignment="1">
      <alignment vertical="center" wrapText="1"/>
    </xf>
    <xf numFmtId="0" fontId="17" fillId="10" borderId="0" xfId="0" applyFont="1" applyFill="1" applyAlignment="1">
      <alignment horizontal="right" vertical="top" wrapText="1"/>
    </xf>
    <xf numFmtId="0" fontId="11" fillId="6" borderId="85" xfId="0" applyFont="1" applyFill="1" applyBorder="1" applyAlignment="1">
      <alignment horizontal="right" wrapText="1"/>
    </xf>
    <xf numFmtId="0" fontId="11" fillId="6" borderId="86" xfId="0" applyFont="1" applyFill="1" applyBorder="1" applyAlignment="1">
      <alignment horizontal="right" wrapText="1"/>
    </xf>
    <xf numFmtId="0" fontId="11" fillId="6" borderId="87" xfId="0" applyFont="1" applyFill="1" applyBorder="1" applyAlignment="1">
      <alignment horizontal="right" wrapText="1"/>
    </xf>
    <xf numFmtId="0" fontId="11" fillId="6" borderId="88" xfId="0" applyFont="1" applyFill="1" applyBorder="1" applyAlignment="1">
      <alignment horizontal="right" wrapText="1"/>
    </xf>
    <xf numFmtId="0" fontId="11" fillId="6" borderId="60" xfId="0" applyFont="1" applyFill="1" applyBorder="1" applyAlignment="1">
      <alignment horizontal="right" vertical="center" wrapText="1"/>
    </xf>
    <xf numFmtId="0" fontId="11" fillId="6" borderId="52" xfId="0" applyFont="1" applyFill="1" applyBorder="1" applyAlignment="1">
      <alignment horizontal="right" vertical="center" wrapText="1"/>
    </xf>
    <xf numFmtId="14" fontId="11" fillId="6" borderId="53" xfId="0" applyNumberFormat="1" applyFont="1" applyFill="1" applyBorder="1" applyAlignment="1">
      <alignment horizontal="right" wrapText="1"/>
    </xf>
    <xf numFmtId="14" fontId="11" fillId="6" borderId="54" xfId="0" applyNumberFormat="1" applyFont="1" applyFill="1" applyBorder="1" applyAlignment="1">
      <alignment horizontal="right" wrapText="1"/>
    </xf>
    <xf numFmtId="0" fontId="3" fillId="6" borderId="8" xfId="0" applyFont="1" applyFill="1" applyBorder="1" applyAlignment="1">
      <alignment vertical="top"/>
    </xf>
    <xf numFmtId="49" fontId="13" fillId="0" borderId="0" xfId="0" applyNumberFormat="1" applyFont="1" applyAlignment="1">
      <alignment horizontal="center" vertical="center"/>
    </xf>
    <xf numFmtId="49" fontId="15" fillId="0" borderId="0" xfId="0" applyNumberFormat="1" applyFont="1" applyAlignment="1">
      <alignment horizontal="center" vertical="center"/>
    </xf>
    <xf numFmtId="37" fontId="15" fillId="0" borderId="0" xfId="0" applyNumberFormat="1" applyFont="1" applyAlignment="1">
      <alignment horizontal="right"/>
    </xf>
    <xf numFmtId="0" fontId="13" fillId="0" borderId="0" xfId="0" applyFont="1" applyAlignment="1">
      <alignment horizontal="center" vertical="center"/>
    </xf>
    <xf numFmtId="0" fontId="13" fillId="0" borderId="0" xfId="0" applyFont="1" applyAlignment="1">
      <alignment horizontal="left"/>
    </xf>
    <xf numFmtId="0" fontId="11" fillId="0" borderId="0" xfId="0" applyFont="1" applyAlignment="1">
      <alignment horizontal="right" wrapText="1"/>
    </xf>
    <xf numFmtId="0" fontId="12" fillId="0" borderId="0" xfId="0" applyFont="1" applyAlignment="1">
      <alignment horizontal="left" vertical="top"/>
    </xf>
    <xf numFmtId="0" fontId="13" fillId="8" borderId="12" xfId="0" applyFont="1" applyFill="1" applyBorder="1" applyAlignment="1">
      <alignment horizontal="right" vertical="top"/>
    </xf>
    <xf numFmtId="0" fontId="13" fillId="5" borderId="0" xfId="0" applyFont="1" applyFill="1"/>
    <xf numFmtId="0" fontId="13" fillId="0" borderId="4" xfId="0" applyFont="1" applyBorder="1"/>
    <xf numFmtId="0" fontId="14" fillId="9" borderId="4" xfId="0" applyFont="1" applyFill="1" applyBorder="1" applyAlignment="1">
      <alignment vertical="top"/>
    </xf>
    <xf numFmtId="3" fontId="13" fillId="8" borderId="32" xfId="0" applyNumberFormat="1" applyFont="1" applyFill="1" applyBorder="1" applyAlignment="1">
      <alignment horizontal="right"/>
    </xf>
    <xf numFmtId="3" fontId="13" fillId="8" borderId="33" xfId="0" applyNumberFormat="1" applyFont="1" applyFill="1" applyBorder="1" applyAlignment="1">
      <alignment horizontal="right"/>
    </xf>
    <xf numFmtId="3" fontId="13" fillId="8" borderId="38" xfId="0" applyNumberFormat="1" applyFont="1" applyFill="1" applyBorder="1" applyAlignment="1">
      <alignment horizontal="right"/>
    </xf>
    <xf numFmtId="3" fontId="13" fillId="7" borderId="13" xfId="3" applyNumberFormat="1" applyFont="1" applyFill="1" applyBorder="1" applyAlignment="1" applyProtection="1">
      <alignment horizontal="right"/>
    </xf>
    <xf numFmtId="3" fontId="13" fillId="7" borderId="13" xfId="0" applyNumberFormat="1" applyFont="1" applyFill="1" applyBorder="1" applyAlignment="1">
      <alignment horizontal="right"/>
    </xf>
    <xf numFmtId="3" fontId="13" fillId="7" borderId="5" xfId="0" applyNumberFormat="1" applyFont="1" applyFill="1" applyBorder="1" applyAlignment="1">
      <alignment horizontal="right"/>
    </xf>
    <xf numFmtId="3" fontId="15" fillId="2" borderId="34" xfId="0" applyNumberFormat="1" applyFont="1" applyFill="1" applyBorder="1" applyAlignment="1" applyProtection="1">
      <alignment horizontal="right"/>
      <protection locked="0"/>
    </xf>
    <xf numFmtId="3" fontId="13" fillId="7" borderId="13" xfId="0" applyNumberFormat="1" applyFont="1" applyFill="1" applyBorder="1" applyAlignment="1">
      <alignment horizontal="right" wrapText="1"/>
    </xf>
    <xf numFmtId="3" fontId="13" fillId="7" borderId="5" xfId="0" applyNumberFormat="1" applyFont="1" applyFill="1" applyBorder="1" applyAlignment="1">
      <alignment horizontal="right" wrapText="1"/>
    </xf>
    <xf numFmtId="3" fontId="14" fillId="8" borderId="28" xfId="3" applyNumberFormat="1" applyFont="1" applyFill="1" applyBorder="1" applyAlignment="1" applyProtection="1">
      <alignment horizontal="right"/>
    </xf>
    <xf numFmtId="3" fontId="14" fillId="8" borderId="29" xfId="3" applyNumberFormat="1" applyFont="1" applyFill="1" applyBorder="1" applyAlignment="1" applyProtection="1">
      <alignment horizontal="right"/>
    </xf>
    <xf numFmtId="3" fontId="14" fillId="8" borderId="28" xfId="0" applyNumberFormat="1" applyFont="1" applyFill="1" applyBorder="1" applyAlignment="1">
      <alignment horizontal="right"/>
    </xf>
    <xf numFmtId="3" fontId="14" fillId="8" borderId="36" xfId="0" applyNumberFormat="1" applyFont="1" applyFill="1" applyBorder="1" applyAlignment="1">
      <alignment horizontal="right"/>
    </xf>
    <xf numFmtId="3" fontId="14" fillId="8" borderId="29" xfId="0" applyNumberFormat="1" applyFont="1" applyFill="1" applyBorder="1" applyAlignment="1">
      <alignment horizontal="right"/>
    </xf>
    <xf numFmtId="3" fontId="13" fillId="8" borderId="29" xfId="3" applyNumberFormat="1" applyFont="1" applyFill="1" applyBorder="1" applyAlignment="1" applyProtection="1">
      <alignment horizontal="right"/>
    </xf>
    <xf numFmtId="3" fontId="13" fillId="8" borderId="28" xfId="0" applyNumberFormat="1" applyFont="1" applyFill="1" applyBorder="1" applyAlignment="1">
      <alignment horizontal="right"/>
    </xf>
    <xf numFmtId="3" fontId="13" fillId="8" borderId="36" xfId="0" applyNumberFormat="1" applyFont="1" applyFill="1" applyBorder="1" applyAlignment="1">
      <alignment horizontal="right"/>
    </xf>
    <xf numFmtId="3" fontId="13" fillId="8" borderId="29" xfId="0" applyNumberFormat="1" applyFont="1" applyFill="1" applyBorder="1" applyAlignment="1">
      <alignment horizontal="right"/>
    </xf>
    <xf numFmtId="3" fontId="13" fillId="8" borderId="28" xfId="3" applyNumberFormat="1" applyFont="1" applyFill="1" applyBorder="1" applyAlignment="1" applyProtection="1">
      <alignment horizontal="right"/>
    </xf>
    <xf numFmtId="3" fontId="16" fillId="13" borderId="13" xfId="0" applyNumberFormat="1" applyFont="1" applyFill="1" applyBorder="1" applyAlignment="1">
      <alignment horizontal="right"/>
    </xf>
    <xf numFmtId="3" fontId="16" fillId="13" borderId="5" xfId="0" applyNumberFormat="1" applyFont="1" applyFill="1" applyBorder="1" applyAlignment="1">
      <alignment horizontal="right"/>
    </xf>
    <xf numFmtId="3" fontId="16" fillId="9" borderId="13" xfId="0" applyNumberFormat="1" applyFont="1" applyFill="1" applyBorder="1" applyAlignment="1">
      <alignment horizontal="right"/>
    </xf>
    <xf numFmtId="3" fontId="16" fillId="9" borderId="5" xfId="0" applyNumberFormat="1" applyFont="1" applyFill="1" applyBorder="1" applyAlignment="1">
      <alignment horizontal="right"/>
    </xf>
    <xf numFmtId="3" fontId="16" fillId="8" borderId="28" xfId="0" applyNumberFormat="1" applyFont="1" applyFill="1" applyBorder="1" applyAlignment="1">
      <alignment horizontal="right"/>
    </xf>
    <xf numFmtId="3" fontId="16" fillId="8" borderId="29" xfId="0" applyNumberFormat="1" applyFont="1" applyFill="1" applyBorder="1" applyAlignment="1">
      <alignment horizontal="right"/>
    </xf>
    <xf numFmtId="3" fontId="16" fillId="7" borderId="13" xfId="0" applyNumberFormat="1" applyFont="1" applyFill="1" applyBorder="1" applyAlignment="1">
      <alignment horizontal="right"/>
    </xf>
    <xf numFmtId="3" fontId="16" fillId="7" borderId="5" xfId="0" applyNumberFormat="1" applyFont="1" applyFill="1" applyBorder="1" applyAlignment="1">
      <alignment horizontal="right"/>
    </xf>
    <xf numFmtId="3" fontId="16" fillId="12" borderId="28" xfId="0" applyNumberFormat="1" applyFont="1" applyFill="1" applyBorder="1" applyAlignment="1">
      <alignment horizontal="right"/>
    </xf>
    <xf numFmtId="3" fontId="16" fillId="12" borderId="36" xfId="0" applyNumberFormat="1" applyFont="1" applyFill="1" applyBorder="1" applyAlignment="1">
      <alignment horizontal="right"/>
    </xf>
    <xf numFmtId="3" fontId="16" fillId="12" borderId="29" xfId="0" applyNumberFormat="1" applyFont="1" applyFill="1" applyBorder="1" applyAlignment="1">
      <alignment horizontal="right"/>
    </xf>
    <xf numFmtId="3" fontId="15" fillId="7" borderId="13" xfId="0" applyNumberFormat="1" applyFont="1" applyFill="1" applyBorder="1" applyAlignment="1">
      <alignment horizontal="right"/>
    </xf>
    <xf numFmtId="3" fontId="15" fillId="7" borderId="5" xfId="0" applyNumberFormat="1" applyFont="1" applyFill="1" applyBorder="1" applyAlignment="1">
      <alignment horizontal="right"/>
    </xf>
    <xf numFmtId="3" fontId="15" fillId="3" borderId="30" xfId="0" applyNumberFormat="1" applyFont="1" applyFill="1" applyBorder="1" applyProtection="1">
      <protection locked="0"/>
    </xf>
    <xf numFmtId="3" fontId="15" fillId="0" borderId="37" xfId="0" applyNumberFormat="1" applyFont="1" applyBorder="1" applyProtection="1">
      <protection locked="0"/>
    </xf>
    <xf numFmtId="3" fontId="15" fillId="8" borderId="31" xfId="0" applyNumberFormat="1" applyFont="1" applyFill="1" applyBorder="1"/>
    <xf numFmtId="3" fontId="15" fillId="0" borderId="15" xfId="0" applyNumberFormat="1" applyFont="1" applyBorder="1" applyProtection="1">
      <protection locked="0"/>
    </xf>
    <xf numFmtId="3" fontId="15" fillId="8" borderId="15" xfId="0" applyNumberFormat="1" applyFont="1" applyFill="1" applyBorder="1"/>
    <xf numFmtId="3" fontId="15" fillId="0" borderId="32" xfId="0" applyNumberFormat="1" applyFont="1" applyBorder="1" applyProtection="1">
      <protection locked="0"/>
    </xf>
    <xf numFmtId="3" fontId="15" fillId="0" borderId="38" xfId="0" applyNumberFormat="1" applyFont="1" applyBorder="1" applyProtection="1">
      <protection locked="0"/>
    </xf>
    <xf numFmtId="3" fontId="15" fillId="8" borderId="33" xfId="0" applyNumberFormat="1" applyFont="1" applyFill="1" applyBorder="1"/>
    <xf numFmtId="3" fontId="15" fillId="0" borderId="18" xfId="0" applyNumberFormat="1" applyFont="1" applyBorder="1" applyProtection="1">
      <protection locked="0"/>
    </xf>
    <xf numFmtId="3" fontId="15" fillId="8" borderId="18" xfId="0" applyNumberFormat="1" applyFont="1" applyFill="1" applyBorder="1"/>
    <xf numFmtId="3" fontId="15" fillId="0" borderId="34" xfId="0" applyNumberFormat="1" applyFont="1" applyBorder="1" applyProtection="1">
      <protection locked="0"/>
    </xf>
    <xf numFmtId="3" fontId="15" fillId="0" borderId="39" xfId="0" applyNumberFormat="1" applyFont="1" applyBorder="1" applyProtection="1">
      <protection locked="0"/>
    </xf>
    <xf numFmtId="3" fontId="15" fillId="8" borderId="35" xfId="0" applyNumberFormat="1" applyFont="1" applyFill="1" applyBorder="1"/>
    <xf numFmtId="3" fontId="15" fillId="0" borderId="21" xfId="0" applyNumberFormat="1" applyFont="1" applyBorder="1" applyProtection="1">
      <protection locked="0"/>
    </xf>
    <xf numFmtId="3" fontId="15" fillId="8" borderId="21" xfId="0" applyNumberFormat="1" applyFont="1" applyFill="1" applyBorder="1"/>
    <xf numFmtId="3" fontId="16" fillId="8" borderId="28" xfId="0" applyNumberFormat="1" applyFont="1" applyFill="1" applyBorder="1"/>
    <xf numFmtId="3" fontId="16" fillId="8" borderId="36" xfId="0" applyNumberFormat="1" applyFont="1" applyFill="1" applyBorder="1"/>
    <xf numFmtId="3" fontId="16" fillId="8" borderId="29" xfId="0" applyNumberFormat="1" applyFont="1" applyFill="1" applyBorder="1"/>
    <xf numFmtId="3" fontId="16" fillId="8" borderId="12" xfId="0" applyNumberFormat="1" applyFont="1" applyFill="1" applyBorder="1"/>
    <xf numFmtId="3" fontId="15" fillId="7" borderId="13" xfId="0" applyNumberFormat="1" applyFont="1" applyFill="1" applyBorder="1"/>
    <xf numFmtId="3" fontId="15" fillId="7" borderId="5" xfId="0" applyNumberFormat="1" applyFont="1" applyFill="1" applyBorder="1"/>
    <xf numFmtId="3" fontId="15" fillId="8" borderId="29" xfId="0" applyNumberFormat="1" applyFont="1" applyFill="1" applyBorder="1"/>
    <xf numFmtId="3" fontId="15" fillId="8" borderId="12" xfId="0" applyNumberFormat="1" applyFont="1" applyFill="1" applyBorder="1"/>
    <xf numFmtId="3" fontId="15" fillId="12" borderId="31" xfId="0" applyNumberFormat="1" applyFont="1" applyFill="1" applyBorder="1" applyAlignment="1">
      <alignment horizontal="right"/>
    </xf>
    <xf numFmtId="3" fontId="15" fillId="12" borderId="33" xfId="0" applyNumberFormat="1" applyFont="1" applyFill="1" applyBorder="1" applyAlignment="1">
      <alignment horizontal="right"/>
    </xf>
    <xf numFmtId="3" fontId="15" fillId="12" borderId="35" xfId="0" applyNumberFormat="1" applyFont="1" applyFill="1" applyBorder="1" applyAlignment="1">
      <alignment horizontal="right"/>
    </xf>
    <xf numFmtId="3" fontId="16" fillId="12" borderId="12" xfId="0" applyNumberFormat="1" applyFont="1" applyFill="1" applyBorder="1" applyAlignment="1">
      <alignment horizontal="right"/>
    </xf>
    <xf numFmtId="3" fontId="15" fillId="9" borderId="13" xfId="0" applyNumberFormat="1" applyFont="1" applyFill="1" applyBorder="1" applyAlignment="1">
      <alignment horizontal="right"/>
    </xf>
    <xf numFmtId="3" fontId="15" fillId="4" borderId="15" xfId="0" applyNumberFormat="1" applyFont="1" applyFill="1" applyBorder="1" applyAlignment="1" applyProtection="1">
      <alignment horizontal="right"/>
      <protection locked="0"/>
    </xf>
    <xf numFmtId="3" fontId="15" fillId="4" borderId="30" xfId="0" applyNumberFormat="1" applyFont="1" applyFill="1" applyBorder="1" applyAlignment="1" applyProtection="1">
      <alignment horizontal="right"/>
      <protection locked="0"/>
    </xf>
    <xf numFmtId="3" fontId="15" fillId="4" borderId="18" xfId="0" applyNumberFormat="1" applyFont="1" applyFill="1" applyBorder="1" applyAlignment="1" applyProtection="1">
      <alignment horizontal="right"/>
      <protection locked="0"/>
    </xf>
    <xf numFmtId="3" fontId="15" fillId="4" borderId="32" xfId="0" applyNumberFormat="1" applyFont="1" applyFill="1" applyBorder="1" applyAlignment="1" applyProtection="1">
      <alignment horizontal="right"/>
      <protection locked="0"/>
    </xf>
    <xf numFmtId="3" fontId="15" fillId="4" borderId="21" xfId="0" applyNumberFormat="1" applyFont="1" applyFill="1" applyBorder="1" applyAlignment="1" applyProtection="1">
      <alignment horizontal="right"/>
      <protection locked="0"/>
    </xf>
    <xf numFmtId="3" fontId="15" fillId="4" borderId="34" xfId="0" applyNumberFormat="1" applyFont="1" applyFill="1" applyBorder="1" applyAlignment="1" applyProtection="1">
      <alignment horizontal="right"/>
      <protection locked="0"/>
    </xf>
    <xf numFmtId="3" fontId="15" fillId="4" borderId="12" xfId="0" applyNumberFormat="1" applyFont="1" applyFill="1" applyBorder="1" applyAlignment="1" applyProtection="1">
      <alignment horizontal="right"/>
      <protection locked="0"/>
    </xf>
    <xf numFmtId="3" fontId="15" fillId="4" borderId="28" xfId="0" applyNumberFormat="1" applyFont="1" applyFill="1" applyBorder="1" applyAlignment="1" applyProtection="1">
      <alignment horizontal="right"/>
      <protection locked="0"/>
    </xf>
    <xf numFmtId="3" fontId="15" fillId="11" borderId="13" xfId="0" applyNumberFormat="1" applyFont="1" applyFill="1" applyBorder="1" applyAlignment="1">
      <alignment horizontal="right"/>
    </xf>
    <xf numFmtId="3" fontId="16" fillId="11" borderId="13" xfId="0" applyNumberFormat="1" applyFont="1" applyFill="1" applyBorder="1" applyAlignment="1">
      <alignment horizontal="right"/>
    </xf>
    <xf numFmtId="3" fontId="16" fillId="12" borderId="12" xfId="0" applyNumberFormat="1" applyFont="1" applyFill="1" applyBorder="1"/>
    <xf numFmtId="3" fontId="16" fillId="12" borderId="28" xfId="0" applyNumberFormat="1" applyFont="1" applyFill="1" applyBorder="1"/>
    <xf numFmtId="3" fontId="15" fillId="4" borderId="15" xfId="0" applyNumberFormat="1" applyFont="1" applyFill="1" applyBorder="1" applyProtection="1">
      <protection locked="0"/>
    </xf>
    <xf numFmtId="3" fontId="15" fillId="4" borderId="30" xfId="0" applyNumberFormat="1" applyFont="1" applyFill="1" applyBorder="1" applyProtection="1">
      <protection locked="0"/>
    </xf>
    <xf numFmtId="3" fontId="15" fillId="4" borderId="32" xfId="0" applyNumberFormat="1" applyFont="1" applyFill="1" applyBorder="1" applyProtection="1">
      <protection locked="0"/>
    </xf>
    <xf numFmtId="3" fontId="15" fillId="4" borderId="21" xfId="0" applyNumberFormat="1" applyFont="1" applyFill="1" applyBorder="1" applyProtection="1">
      <protection locked="0"/>
    </xf>
    <xf numFmtId="3" fontId="15" fillId="4" borderId="34" xfId="0" applyNumberFormat="1" applyFont="1" applyFill="1" applyBorder="1" applyProtection="1">
      <protection locked="0"/>
    </xf>
    <xf numFmtId="3" fontId="24" fillId="7" borderId="12" xfId="0" applyNumberFormat="1" applyFont="1" applyFill="1" applyBorder="1" applyAlignment="1">
      <alignment horizontal="right"/>
    </xf>
    <xf numFmtId="3" fontId="15" fillId="3" borderId="12" xfId="0" applyNumberFormat="1" applyFont="1" applyFill="1" applyBorder="1" applyProtection="1">
      <protection locked="0"/>
    </xf>
    <xf numFmtId="3" fontId="23" fillId="7" borderId="12" xfId="0" applyNumberFormat="1" applyFont="1" applyFill="1" applyBorder="1" applyAlignment="1">
      <alignment horizontal="right"/>
    </xf>
    <xf numFmtId="3" fontId="15" fillId="3" borderId="15" xfId="0" applyNumberFormat="1" applyFont="1" applyFill="1" applyBorder="1" applyProtection="1">
      <protection locked="0"/>
    </xf>
    <xf numFmtId="3" fontId="15" fillId="3" borderId="18" xfId="0" applyNumberFormat="1" applyFont="1" applyFill="1" applyBorder="1" applyProtection="1">
      <protection locked="0"/>
    </xf>
    <xf numFmtId="3" fontId="15" fillId="3" borderId="21" xfId="0" applyNumberFormat="1" applyFont="1" applyFill="1" applyBorder="1" applyProtection="1">
      <protection locked="0"/>
    </xf>
    <xf numFmtId="3" fontId="16" fillId="8" borderId="12" xfId="0" applyNumberFormat="1" applyFont="1" applyFill="1" applyBorder="1" applyAlignment="1">
      <alignment horizontal="right"/>
    </xf>
    <xf numFmtId="3" fontId="15" fillId="3" borderId="63" xfId="0" applyNumberFormat="1" applyFont="1" applyFill="1" applyBorder="1" applyProtection="1">
      <protection locked="0"/>
    </xf>
    <xf numFmtId="3" fontId="15" fillId="8" borderId="63" xfId="0" applyNumberFormat="1" applyFont="1" applyFill="1" applyBorder="1"/>
    <xf numFmtId="3" fontId="14" fillId="8" borderId="28" xfId="0" applyNumberFormat="1" applyFont="1" applyFill="1" applyBorder="1"/>
    <xf numFmtId="3" fontId="14" fillId="8" borderId="29" xfId="0" applyNumberFormat="1" applyFont="1" applyFill="1" applyBorder="1"/>
    <xf numFmtId="3" fontId="14" fillId="8" borderId="36" xfId="0" applyNumberFormat="1" applyFont="1" applyFill="1" applyBorder="1"/>
    <xf numFmtId="3" fontId="13" fillId="7" borderId="13" xfId="0" applyNumberFormat="1" applyFont="1" applyFill="1" applyBorder="1"/>
    <xf numFmtId="3" fontId="13" fillId="7" borderId="5" xfId="0" applyNumberFormat="1" applyFont="1" applyFill="1" applyBorder="1"/>
    <xf numFmtId="3" fontId="13" fillId="7" borderId="3" xfId="0" applyNumberFormat="1" applyFont="1" applyFill="1" applyBorder="1"/>
    <xf numFmtId="3" fontId="13" fillId="7" borderId="14" xfId="0" applyNumberFormat="1" applyFont="1" applyFill="1" applyBorder="1"/>
    <xf numFmtId="3" fontId="13" fillId="9" borderId="13" xfId="0" applyNumberFormat="1" applyFont="1" applyFill="1" applyBorder="1" applyAlignment="1">
      <alignment horizontal="left" indent="1"/>
    </xf>
    <xf numFmtId="3" fontId="14" fillId="9" borderId="5" xfId="0" applyNumberFormat="1" applyFont="1" applyFill="1" applyBorder="1" applyAlignment="1">
      <alignment horizontal="right" indent="1"/>
    </xf>
    <xf numFmtId="3" fontId="13" fillId="7" borderId="0" xfId="0" applyNumberFormat="1" applyFont="1" applyFill="1" applyAlignment="1">
      <alignment horizontal="left" indent="1"/>
    </xf>
    <xf numFmtId="3" fontId="13" fillId="7" borderId="9" xfId="0" applyNumberFormat="1" applyFont="1" applyFill="1" applyBorder="1" applyAlignment="1">
      <alignment horizontal="left" indent="1"/>
    </xf>
    <xf numFmtId="3" fontId="23" fillId="7" borderId="8" xfId="0" applyNumberFormat="1" applyFont="1" applyFill="1" applyBorder="1"/>
    <xf numFmtId="3" fontId="23" fillId="7" borderId="0" xfId="0" applyNumberFormat="1" applyFont="1" applyFill="1"/>
    <xf numFmtId="3" fontId="23" fillId="7" borderId="9" xfId="0" applyNumberFormat="1" applyFont="1" applyFill="1" applyBorder="1"/>
    <xf numFmtId="3" fontId="23" fillId="7" borderId="8" xfId="0" applyNumberFormat="1" applyFont="1" applyFill="1" applyBorder="1" applyAlignment="1">
      <alignment horizontal="left" indent="1"/>
    </xf>
    <xf numFmtId="3" fontId="23" fillId="7" borderId="0" xfId="0" applyNumberFormat="1" applyFont="1" applyFill="1" applyAlignment="1">
      <alignment horizontal="left" indent="1"/>
    </xf>
    <xf numFmtId="3" fontId="23" fillId="7" borderId="9" xfId="0" applyNumberFormat="1" applyFont="1" applyFill="1" applyBorder="1" applyAlignment="1">
      <alignment horizontal="left" indent="1"/>
    </xf>
    <xf numFmtId="3" fontId="23" fillId="7" borderId="6" xfId="0" applyNumberFormat="1" applyFont="1" applyFill="1" applyBorder="1"/>
    <xf numFmtId="3" fontId="23" fillId="7" borderId="7" xfId="0" applyNumberFormat="1" applyFont="1" applyFill="1" applyBorder="1"/>
    <xf numFmtId="3" fontId="23" fillId="7" borderId="10" xfId="0" applyNumberFormat="1" applyFont="1" applyFill="1" applyBorder="1"/>
    <xf numFmtId="3" fontId="15" fillId="2" borderId="15" xfId="0" applyNumberFormat="1" applyFont="1" applyFill="1" applyBorder="1" applyAlignment="1" applyProtection="1">
      <alignment horizontal="right"/>
      <protection locked="0"/>
    </xf>
    <xf numFmtId="3" fontId="15" fillId="2" borderId="18" xfId="0" applyNumberFormat="1" applyFont="1" applyFill="1" applyBorder="1" applyAlignment="1" applyProtection="1">
      <alignment horizontal="right"/>
      <protection locked="0"/>
    </xf>
    <xf numFmtId="3" fontId="15" fillId="2" borderId="11" xfId="0" applyNumberFormat="1" applyFont="1" applyFill="1" applyBorder="1" applyAlignment="1" applyProtection="1">
      <alignment horizontal="right"/>
      <protection locked="0"/>
    </xf>
    <xf numFmtId="3" fontId="15" fillId="9" borderId="5" xfId="0" applyNumberFormat="1" applyFont="1" applyFill="1" applyBorder="1" applyAlignment="1">
      <alignment horizontal="right"/>
    </xf>
    <xf numFmtId="3" fontId="15" fillId="2" borderId="21" xfId="0" applyNumberFormat="1" applyFont="1" applyFill="1" applyBorder="1" applyAlignment="1" applyProtection="1">
      <alignment horizontal="right"/>
      <protection locked="0"/>
    </xf>
    <xf numFmtId="3" fontId="15" fillId="2" borderId="30" xfId="0" applyNumberFormat="1" applyFont="1" applyFill="1" applyBorder="1" applyAlignment="1" applyProtection="1">
      <alignment horizontal="right"/>
      <protection locked="0"/>
    </xf>
    <xf numFmtId="3" fontId="15" fillId="2" borderId="31" xfId="0" applyNumberFormat="1" applyFont="1" applyFill="1" applyBorder="1" applyAlignment="1" applyProtection="1">
      <alignment horizontal="right"/>
      <protection locked="0"/>
    </xf>
    <xf numFmtId="3" fontId="15" fillId="8" borderId="30" xfId="0" applyNumberFormat="1" applyFont="1" applyFill="1" applyBorder="1" applyAlignment="1">
      <alignment horizontal="right"/>
    </xf>
    <xf numFmtId="3" fontId="15" fillId="8" borderId="31" xfId="0" applyNumberFormat="1" applyFont="1" applyFill="1" applyBorder="1" applyAlignment="1">
      <alignment horizontal="right"/>
    </xf>
    <xf numFmtId="3" fontId="15" fillId="2" borderId="32" xfId="0" applyNumberFormat="1" applyFont="1" applyFill="1" applyBorder="1" applyAlignment="1" applyProtection="1">
      <alignment horizontal="right"/>
      <protection locked="0"/>
    </xf>
    <xf numFmtId="3" fontId="15" fillId="2" borderId="33" xfId="0" applyNumberFormat="1" applyFont="1" applyFill="1" applyBorder="1" applyAlignment="1" applyProtection="1">
      <alignment horizontal="right"/>
      <protection locked="0"/>
    </xf>
    <xf numFmtId="3" fontId="15" fillId="8" borderId="32" xfId="0" applyNumberFormat="1" applyFont="1" applyFill="1" applyBorder="1" applyAlignment="1">
      <alignment horizontal="right"/>
    </xf>
    <xf numFmtId="3" fontId="15" fillId="8" borderId="33" xfId="0" applyNumberFormat="1" applyFont="1" applyFill="1" applyBorder="1" applyAlignment="1">
      <alignment horizontal="right"/>
    </xf>
    <xf numFmtId="3" fontId="15" fillId="2" borderId="35" xfId="0" applyNumberFormat="1" applyFont="1" applyFill="1" applyBorder="1" applyAlignment="1" applyProtection="1">
      <alignment horizontal="right"/>
      <protection locked="0"/>
    </xf>
    <xf numFmtId="3" fontId="15" fillId="11" borderId="13" xfId="0" applyNumberFormat="1" applyFont="1" applyFill="1" applyBorder="1"/>
    <xf numFmtId="3" fontId="15" fillId="11" borderId="5" xfId="0" applyNumberFormat="1" applyFont="1" applyFill="1" applyBorder="1"/>
    <xf numFmtId="0" fontId="15" fillId="7" borderId="0" xfId="0" applyFont="1" applyFill="1"/>
    <xf numFmtId="0" fontId="15" fillId="7" borderId="9" xfId="0" applyFont="1" applyFill="1" applyBorder="1"/>
    <xf numFmtId="0" fontId="27" fillId="7" borderId="0" xfId="0" applyFont="1" applyFill="1"/>
    <xf numFmtId="0" fontId="27" fillId="7" borderId="9" xfId="0" applyFont="1" applyFill="1" applyBorder="1"/>
    <xf numFmtId="0" fontId="13" fillId="14" borderId="0" xfId="0" applyFont="1" applyFill="1"/>
    <xf numFmtId="0" fontId="11" fillId="6" borderId="60" xfId="0" applyFont="1" applyFill="1" applyBorder="1" applyAlignment="1">
      <alignment horizontal="center" vertical="center" wrapText="1"/>
    </xf>
    <xf numFmtId="0" fontId="19" fillId="10" borderId="53" xfId="0" applyFont="1" applyFill="1" applyBorder="1" applyAlignment="1">
      <alignment horizontal="right" wrapText="1"/>
    </xf>
    <xf numFmtId="3" fontId="13" fillId="0" borderId="32" xfId="0" applyNumberFormat="1" applyFont="1" applyBorder="1" applyAlignment="1" applyProtection="1">
      <alignment horizontal="right"/>
      <protection locked="0"/>
    </xf>
    <xf numFmtId="3" fontId="13" fillId="0" borderId="38" xfId="0" applyNumberFormat="1" applyFont="1" applyBorder="1" applyAlignment="1" applyProtection="1">
      <alignment horizontal="right"/>
      <protection locked="0"/>
    </xf>
    <xf numFmtId="3" fontId="13" fillId="0" borderId="33" xfId="0" applyNumberFormat="1" applyFont="1" applyBorder="1" applyAlignment="1" applyProtection="1">
      <alignment horizontal="right"/>
      <protection locked="0"/>
    </xf>
    <xf numFmtId="3" fontId="13" fillId="0" borderId="30" xfId="3" applyNumberFormat="1" applyFont="1" applyBorder="1" applyAlignment="1" applyProtection="1">
      <alignment horizontal="right"/>
      <protection locked="0"/>
    </xf>
    <xf numFmtId="3" fontId="13" fillId="0" borderId="31" xfId="3" applyNumberFormat="1" applyFont="1" applyFill="1" applyBorder="1" applyAlignment="1" applyProtection="1">
      <alignment horizontal="right"/>
      <protection locked="0"/>
    </xf>
    <xf numFmtId="3" fontId="13" fillId="0" borderId="30" xfId="0" applyNumberFormat="1" applyFont="1" applyBorder="1" applyAlignment="1" applyProtection="1">
      <alignment horizontal="right"/>
      <protection locked="0"/>
    </xf>
    <xf numFmtId="3" fontId="13" fillId="0" borderId="37" xfId="0" applyNumberFormat="1" applyFont="1" applyBorder="1" applyAlignment="1" applyProtection="1">
      <alignment horizontal="right"/>
      <protection locked="0"/>
    </xf>
    <xf numFmtId="3" fontId="13" fillId="0" borderId="31" xfId="0" applyNumberFormat="1" applyFont="1" applyBorder="1" applyAlignment="1" applyProtection="1">
      <alignment horizontal="right"/>
      <protection locked="0"/>
    </xf>
    <xf numFmtId="3" fontId="13" fillId="0" borderId="32" xfId="3" applyNumberFormat="1" applyFont="1" applyBorder="1" applyAlignment="1" applyProtection="1">
      <alignment horizontal="right"/>
      <protection locked="0"/>
    </xf>
    <xf numFmtId="3" fontId="13" fillId="0" borderId="33" xfId="3" applyNumberFormat="1" applyFont="1" applyBorder="1" applyAlignment="1" applyProtection="1">
      <alignment horizontal="right"/>
      <protection locked="0"/>
    </xf>
    <xf numFmtId="3" fontId="13" fillId="0" borderId="34" xfId="3" applyNumberFormat="1" applyFont="1" applyBorder="1" applyAlignment="1" applyProtection="1">
      <alignment horizontal="right"/>
      <protection locked="0"/>
    </xf>
    <xf numFmtId="3" fontId="13" fillId="0" borderId="35" xfId="3" applyNumberFormat="1" applyFont="1" applyBorder="1" applyAlignment="1" applyProtection="1">
      <alignment horizontal="right"/>
      <protection locked="0"/>
    </xf>
    <xf numFmtId="3" fontId="13" fillId="0" borderId="39" xfId="0" applyNumberFormat="1" applyFont="1" applyBorder="1" applyAlignment="1" applyProtection="1">
      <alignment horizontal="right" wrapText="1"/>
      <protection locked="0"/>
    </xf>
    <xf numFmtId="3" fontId="13" fillId="0" borderId="35" xfId="0" applyNumberFormat="1" applyFont="1" applyBorder="1" applyAlignment="1" applyProtection="1">
      <alignment horizontal="right" wrapText="1"/>
      <protection locked="0"/>
    </xf>
    <xf numFmtId="3" fontId="13" fillId="0" borderId="31" xfId="3" applyNumberFormat="1" applyFont="1" applyBorder="1" applyAlignment="1" applyProtection="1">
      <alignment horizontal="right"/>
      <protection locked="0"/>
    </xf>
    <xf numFmtId="3" fontId="13" fillId="0" borderId="39" xfId="0" applyNumberFormat="1" applyFont="1" applyBorder="1" applyAlignment="1" applyProtection="1">
      <alignment horizontal="right"/>
      <protection locked="0"/>
    </xf>
    <xf numFmtId="3" fontId="15" fillId="0" borderId="32" xfId="0" applyNumberFormat="1" applyFont="1" applyBorder="1" applyAlignment="1" applyProtection="1">
      <alignment horizontal="right"/>
      <protection locked="0"/>
    </xf>
    <xf numFmtId="3" fontId="15" fillId="0" borderId="38" xfId="0" applyNumberFormat="1" applyFont="1" applyBorder="1" applyAlignment="1" applyProtection="1">
      <alignment horizontal="right"/>
      <protection locked="0"/>
    </xf>
    <xf numFmtId="3" fontId="15" fillId="0" borderId="35" xfId="0" applyNumberFormat="1" applyFont="1" applyBorder="1" applyAlignment="1" applyProtection="1">
      <alignment horizontal="right"/>
      <protection locked="0"/>
    </xf>
    <xf numFmtId="3" fontId="15" fillId="4" borderId="37" xfId="0" applyNumberFormat="1" applyFont="1" applyFill="1" applyBorder="1" applyAlignment="1" applyProtection="1">
      <alignment horizontal="right"/>
      <protection locked="0"/>
    </xf>
    <xf numFmtId="3" fontId="15" fillId="4" borderId="38" xfId="0" applyNumberFormat="1" applyFont="1" applyFill="1" applyBorder="1" applyAlignment="1" applyProtection="1">
      <alignment horizontal="right"/>
      <protection locked="0"/>
    </xf>
    <xf numFmtId="3" fontId="15" fillId="4" borderId="39" xfId="0" applyNumberFormat="1" applyFont="1" applyFill="1" applyBorder="1" applyAlignment="1" applyProtection="1">
      <alignment horizontal="right"/>
      <protection locked="0"/>
    </xf>
    <xf numFmtId="37" fontId="16" fillId="9" borderId="13" xfId="0" applyNumberFormat="1" applyFont="1" applyFill="1" applyBorder="1" applyAlignment="1">
      <alignment horizontal="right"/>
    </xf>
    <xf numFmtId="3" fontId="16" fillId="7" borderId="13" xfId="0" applyNumberFormat="1" applyFont="1" applyFill="1" applyBorder="1"/>
    <xf numFmtId="3" fontId="16" fillId="11" borderId="13" xfId="0" applyNumberFormat="1" applyFont="1" applyFill="1" applyBorder="1"/>
    <xf numFmtId="3" fontId="13" fillId="0" borderId="30" xfId="0" applyNumberFormat="1" applyFont="1" applyBorder="1" applyProtection="1">
      <protection locked="0"/>
    </xf>
    <xf numFmtId="3" fontId="13" fillId="0" borderId="31" xfId="0" applyNumberFormat="1" applyFont="1" applyBorder="1" applyProtection="1">
      <protection locked="0"/>
    </xf>
    <xf numFmtId="3" fontId="13" fillId="0" borderId="37" xfId="0" applyNumberFormat="1" applyFont="1" applyBorder="1" applyProtection="1">
      <protection locked="0"/>
    </xf>
    <xf numFmtId="3" fontId="13" fillId="0" borderId="32" xfId="0" applyNumberFormat="1" applyFont="1" applyBorder="1" applyProtection="1">
      <protection locked="0"/>
    </xf>
    <xf numFmtId="3" fontId="13" fillId="0" borderId="33" xfId="0" applyNumberFormat="1" applyFont="1" applyBorder="1" applyProtection="1">
      <protection locked="0"/>
    </xf>
    <xf numFmtId="3" fontId="13" fillId="0" borderId="38" xfId="0" applyNumberFormat="1" applyFont="1" applyBorder="1" applyProtection="1">
      <protection locked="0"/>
    </xf>
    <xf numFmtId="3" fontId="13" fillId="0" borderId="34" xfId="0" applyNumberFormat="1" applyFont="1" applyBorder="1" applyProtection="1">
      <protection locked="0"/>
    </xf>
    <xf numFmtId="3" fontId="13" fillId="0" borderId="35" xfId="0" applyNumberFormat="1" applyFont="1" applyBorder="1" applyProtection="1">
      <protection locked="0"/>
    </xf>
    <xf numFmtId="3" fontId="13" fillId="0" borderId="39" xfId="0" applyNumberFormat="1" applyFont="1" applyBorder="1" applyProtection="1">
      <protection locked="0"/>
    </xf>
    <xf numFmtId="37" fontId="15" fillId="0" borderId="0" xfId="0" applyNumberFormat="1" applyFont="1" applyAlignment="1">
      <alignment horizontal="left" wrapText="1"/>
    </xf>
    <xf numFmtId="0" fontId="14" fillId="8" borderId="6" xfId="0" applyFont="1" applyFill="1" applyBorder="1" applyAlignment="1">
      <alignment horizontal="right"/>
    </xf>
    <xf numFmtId="0" fontId="27" fillId="7" borderId="12" xfId="0" applyFont="1" applyFill="1" applyBorder="1"/>
    <xf numFmtId="0" fontId="27" fillId="7" borderId="28" xfId="0" applyFont="1" applyFill="1" applyBorder="1" applyAlignment="1">
      <alignment horizontal="right"/>
    </xf>
    <xf numFmtId="0" fontId="27" fillId="7" borderId="29" xfId="0" applyFont="1" applyFill="1" applyBorder="1"/>
    <xf numFmtId="3" fontId="16" fillId="8" borderId="12" xfId="4" applyNumberFormat="1" applyFont="1" applyFill="1" applyBorder="1" applyProtection="1"/>
    <xf numFmtId="167" fontId="27" fillId="7" borderId="12" xfId="4" applyNumberFormat="1" applyFont="1" applyFill="1" applyBorder="1" applyProtection="1"/>
    <xf numFmtId="10" fontId="27" fillId="7" borderId="12" xfId="3" applyNumberFormat="1" applyFont="1" applyFill="1" applyBorder="1" applyProtection="1"/>
    <xf numFmtId="3" fontId="13" fillId="8" borderId="32" xfId="3" applyNumberFormat="1" applyFont="1" applyFill="1" applyBorder="1" applyAlignment="1" applyProtection="1">
      <alignment horizontal="right"/>
    </xf>
    <xf numFmtId="3" fontId="13" fillId="8" borderId="33" xfId="3" applyNumberFormat="1" applyFont="1" applyFill="1" applyBorder="1" applyAlignment="1" applyProtection="1">
      <alignment horizontal="right"/>
    </xf>
    <xf numFmtId="3" fontId="15" fillId="0" borderId="30" xfId="0" applyNumberFormat="1" applyFont="1" applyBorder="1" applyProtection="1">
      <protection locked="0"/>
    </xf>
    <xf numFmtId="3" fontId="15" fillId="0" borderId="28" xfId="0" applyNumberFormat="1" applyFont="1" applyBorder="1" applyProtection="1">
      <protection locked="0"/>
    </xf>
    <xf numFmtId="3" fontId="15" fillId="0" borderId="36" xfId="0" applyNumberFormat="1" applyFont="1" applyBorder="1" applyProtection="1">
      <protection locked="0"/>
    </xf>
    <xf numFmtId="3" fontId="15" fillId="0" borderId="12" xfId="0" applyNumberFormat="1" applyFont="1" applyBorder="1" applyProtection="1">
      <protection locked="0"/>
    </xf>
    <xf numFmtId="4" fontId="13" fillId="0" borderId="30" xfId="0" applyNumberFormat="1" applyFont="1" applyBorder="1" applyProtection="1">
      <protection locked="0"/>
    </xf>
    <xf numFmtId="4" fontId="13" fillId="0" borderId="31" xfId="0" applyNumberFormat="1" applyFont="1" applyBorder="1" applyProtection="1">
      <protection locked="0"/>
    </xf>
    <xf numFmtId="4" fontId="13" fillId="0" borderId="37" xfId="0" applyNumberFormat="1" applyFont="1" applyBorder="1" applyProtection="1">
      <protection locked="0"/>
    </xf>
    <xf numFmtId="4" fontId="13" fillId="0" borderId="34" xfId="0" applyNumberFormat="1" applyFont="1" applyBorder="1" applyProtection="1">
      <protection locked="0"/>
    </xf>
    <xf numFmtId="4" fontId="13" fillId="0" borderId="35" xfId="0" applyNumberFormat="1" applyFont="1" applyBorder="1" applyProtection="1">
      <protection locked="0"/>
    </xf>
    <xf numFmtId="4" fontId="13" fillId="0" borderId="39" xfId="0" applyNumberFormat="1" applyFont="1" applyBorder="1" applyProtection="1">
      <protection locked="0"/>
    </xf>
    <xf numFmtId="4" fontId="13" fillId="0" borderId="30" xfId="0" quotePrefix="1" applyNumberFormat="1" applyFont="1" applyBorder="1" applyAlignment="1" applyProtection="1">
      <alignment horizontal="right"/>
      <protection locked="0"/>
    </xf>
    <xf numFmtId="4" fontId="13" fillId="0" borderId="32" xfId="0" quotePrefix="1" applyNumberFormat="1" applyFont="1" applyBorder="1" applyAlignment="1" applyProtection="1">
      <alignment horizontal="right"/>
      <protection locked="0"/>
    </xf>
    <xf numFmtId="4" fontId="13" fillId="0" borderId="33" xfId="0" applyNumberFormat="1" applyFont="1" applyBorder="1" applyProtection="1">
      <protection locked="0"/>
    </xf>
    <xf numFmtId="4" fontId="13" fillId="0" borderId="34" xfId="0" quotePrefix="1" applyNumberFormat="1" applyFont="1" applyBorder="1" applyAlignment="1" applyProtection="1">
      <alignment horizontal="right"/>
      <protection locked="0"/>
    </xf>
    <xf numFmtId="4" fontId="14" fillId="8" borderId="28" xfId="0" quotePrefix="1" applyNumberFormat="1" applyFont="1" applyFill="1" applyBorder="1" applyAlignment="1">
      <alignment horizontal="right"/>
    </xf>
    <xf numFmtId="4" fontId="14" fillId="8" borderId="29" xfId="0" applyNumberFormat="1" applyFont="1" applyFill="1" applyBorder="1" applyAlignment="1">
      <alignment horizontal="right"/>
    </xf>
    <xf numFmtId="4" fontId="14" fillId="8" borderId="28" xfId="0" applyNumberFormat="1" applyFont="1" applyFill="1" applyBorder="1"/>
    <xf numFmtId="4" fontId="14" fillId="8" borderId="29" xfId="0" applyNumberFormat="1" applyFont="1" applyFill="1" applyBorder="1"/>
    <xf numFmtId="4" fontId="14" fillId="8" borderId="36" xfId="0" applyNumberFormat="1" applyFont="1" applyFill="1" applyBorder="1"/>
    <xf numFmtId="0" fontId="13" fillId="0" borderId="8" xfId="0" applyFont="1" applyBorder="1"/>
    <xf numFmtId="0" fontId="13" fillId="0" borderId="11" xfId="0" applyFont="1" applyBorder="1" applyAlignment="1">
      <alignment horizontal="right"/>
    </xf>
    <xf numFmtId="0" fontId="13" fillId="2" borderId="6" xfId="0" applyFont="1" applyFill="1" applyBorder="1" applyAlignment="1">
      <alignment horizontal="left" indent="1"/>
    </xf>
    <xf numFmtId="3" fontId="13" fillId="0" borderId="26" xfId="3" applyNumberFormat="1" applyFont="1" applyBorder="1" applyAlignment="1" applyProtection="1">
      <alignment horizontal="right"/>
      <protection locked="0"/>
    </xf>
    <xf numFmtId="3" fontId="13" fillId="0" borderId="27" xfId="3" applyNumberFormat="1" applyFont="1" applyBorder="1" applyAlignment="1" applyProtection="1">
      <alignment horizontal="right"/>
      <protection locked="0"/>
    </xf>
    <xf numFmtId="3" fontId="13" fillId="0" borderId="26" xfId="0" applyNumberFormat="1" applyFont="1" applyBorder="1" applyAlignment="1" applyProtection="1">
      <alignment horizontal="right"/>
      <protection locked="0"/>
    </xf>
    <xf numFmtId="3" fontId="13" fillId="0" borderId="48" xfId="0" applyNumberFormat="1" applyFont="1" applyBorder="1" applyAlignment="1" applyProtection="1">
      <alignment horizontal="right"/>
      <protection locked="0"/>
    </xf>
    <xf numFmtId="3" fontId="13" fillId="0" borderId="27" xfId="0" applyNumberFormat="1" applyFont="1" applyBorder="1" applyAlignment="1" applyProtection="1">
      <alignment horizontal="right"/>
      <protection locked="0"/>
    </xf>
    <xf numFmtId="0" fontId="4" fillId="0" borderId="0" xfId="0" applyFont="1" applyAlignment="1">
      <alignment horizontal="right" vertical="top"/>
    </xf>
    <xf numFmtId="0" fontId="4" fillId="0" borderId="0" xfId="0" applyFont="1" applyAlignment="1">
      <alignment vertical="top"/>
    </xf>
    <xf numFmtId="0" fontId="13" fillId="0" borderId="18"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27" fillId="7" borderId="5" xfId="0" applyFont="1" applyFill="1" applyBorder="1"/>
    <xf numFmtId="0" fontId="13" fillId="0" borderId="71" xfId="0" applyFont="1" applyBorder="1" applyAlignment="1">
      <alignment horizontal="left" indent="1"/>
    </xf>
    <xf numFmtId="3" fontId="13" fillId="0" borderId="68" xfId="0" applyNumberFormat="1" applyFont="1" applyBorder="1" applyProtection="1">
      <protection locked="0"/>
    </xf>
    <xf numFmtId="3" fontId="13" fillId="0" borderId="69" xfId="0" applyNumberFormat="1" applyFont="1" applyBorder="1" applyProtection="1">
      <protection locked="0"/>
    </xf>
    <xf numFmtId="3" fontId="13" fillId="0" borderId="70" xfId="0" applyNumberFormat="1" applyFont="1" applyBorder="1" applyProtection="1">
      <protection locked="0"/>
    </xf>
    <xf numFmtId="0" fontId="13" fillId="0" borderId="15" xfId="0" applyFont="1" applyBorder="1" applyAlignment="1">
      <alignment horizontal="left" indent="1"/>
    </xf>
    <xf numFmtId="0" fontId="13" fillId="0" borderId="0" xfId="0" applyFont="1" applyAlignment="1">
      <alignment wrapText="1"/>
    </xf>
    <xf numFmtId="0" fontId="11" fillId="6" borderId="57" xfId="0" applyFont="1" applyFill="1" applyBorder="1" applyAlignment="1">
      <alignment horizontal="center" vertical="center" wrapText="1"/>
    </xf>
    <xf numFmtId="14" fontId="11" fillId="6" borderId="99" xfId="0" applyNumberFormat="1" applyFont="1" applyFill="1" applyBorder="1" applyAlignment="1">
      <alignment horizontal="right" wrapText="1"/>
    </xf>
    <xf numFmtId="14" fontId="11" fillId="6" borderId="100" xfId="0" applyNumberFormat="1" applyFont="1" applyFill="1" applyBorder="1" applyAlignment="1">
      <alignment horizontal="right" wrapText="1"/>
    </xf>
    <xf numFmtId="14" fontId="11" fillId="6" borderId="101" xfId="0" applyNumberFormat="1" applyFont="1" applyFill="1" applyBorder="1" applyAlignment="1">
      <alignment horizontal="right" wrapText="1"/>
    </xf>
    <xf numFmtId="14" fontId="11" fillId="6" borderId="102" xfId="0" applyNumberFormat="1" applyFont="1" applyFill="1" applyBorder="1" applyAlignment="1">
      <alignment horizontal="right" wrapText="1"/>
    </xf>
    <xf numFmtId="0" fontId="11" fillId="6" borderId="0" xfId="0" applyFont="1" applyFill="1" applyAlignment="1">
      <alignment horizontal="right"/>
    </xf>
    <xf numFmtId="14" fontId="11" fillId="6" borderId="62" xfId="0" applyNumberFormat="1" applyFont="1" applyFill="1" applyBorder="1" applyAlignment="1">
      <alignment horizontal="right" wrapText="1"/>
    </xf>
    <xf numFmtId="0" fontId="11" fillId="6" borderId="99" xfId="0" applyFont="1" applyFill="1" applyBorder="1" applyAlignment="1">
      <alignment horizontal="right" wrapText="1"/>
    </xf>
    <xf numFmtId="0" fontId="11" fillId="6" borderId="100" xfId="0" applyFont="1" applyFill="1" applyBorder="1" applyAlignment="1">
      <alignment horizontal="right" wrapText="1"/>
    </xf>
    <xf numFmtId="0" fontId="11" fillId="6" borderId="101" xfId="0" applyFont="1" applyFill="1" applyBorder="1" applyAlignment="1">
      <alignment horizontal="right" wrapText="1"/>
    </xf>
    <xf numFmtId="0" fontId="11" fillId="6" borderId="102" xfId="0" applyFont="1" applyFill="1" applyBorder="1" applyAlignment="1">
      <alignment horizontal="right" wrapText="1"/>
    </xf>
    <xf numFmtId="0" fontId="11" fillId="6" borderId="57" xfId="0" applyFont="1" applyFill="1" applyBorder="1" applyAlignment="1">
      <alignment horizontal="right" vertical="center" wrapText="1"/>
    </xf>
    <xf numFmtId="0" fontId="11" fillId="6" borderId="62" xfId="0" applyFont="1" applyFill="1" applyBorder="1" applyAlignment="1">
      <alignment horizontal="right" vertical="center" wrapText="1"/>
    </xf>
    <xf numFmtId="0" fontId="15" fillId="0" borderId="6" xfId="0" applyFont="1" applyBorder="1" applyAlignment="1">
      <alignment horizontal="left"/>
    </xf>
    <xf numFmtId="0" fontId="13" fillId="0" borderId="0" xfId="0" applyFont="1" applyAlignment="1">
      <alignment vertical="top"/>
    </xf>
    <xf numFmtId="3" fontId="15" fillId="12" borderId="15" xfId="0" applyNumberFormat="1" applyFont="1" applyFill="1" applyBorder="1"/>
    <xf numFmtId="3" fontId="15" fillId="12" borderId="21" xfId="0" applyNumberFormat="1" applyFont="1" applyFill="1" applyBorder="1"/>
    <xf numFmtId="0" fontId="14" fillId="9" borderId="13" xfId="0" applyFont="1" applyFill="1" applyBorder="1" applyAlignment="1">
      <alignment horizontal="right"/>
    </xf>
    <xf numFmtId="0" fontId="14" fillId="9" borderId="5" xfId="0" applyFont="1" applyFill="1" applyBorder="1" applyAlignment="1">
      <alignment horizontal="right"/>
    </xf>
    <xf numFmtId="3" fontId="14" fillId="9" borderId="13" xfId="0" applyNumberFormat="1" applyFont="1" applyFill="1" applyBorder="1" applyAlignment="1">
      <alignment horizontal="right"/>
    </xf>
    <xf numFmtId="3" fontId="14" fillId="9" borderId="5" xfId="0" applyNumberFormat="1" applyFont="1" applyFill="1" applyBorder="1" applyAlignment="1">
      <alignment horizontal="right"/>
    </xf>
    <xf numFmtId="3" fontId="14" fillId="9" borderId="13" xfId="3" applyNumberFormat="1" applyFont="1" applyFill="1" applyBorder="1" applyAlignment="1" applyProtection="1">
      <alignment horizontal="right"/>
    </xf>
    <xf numFmtId="3" fontId="14" fillId="9" borderId="13" xfId="0" applyNumberFormat="1" applyFont="1" applyFill="1" applyBorder="1" applyAlignment="1">
      <alignment horizontal="right" wrapText="1"/>
    </xf>
    <xf numFmtId="3" fontId="14" fillId="9" borderId="5" xfId="0" applyNumberFormat="1" applyFont="1" applyFill="1" applyBorder="1" applyAlignment="1">
      <alignment horizontal="right" wrapText="1"/>
    </xf>
    <xf numFmtId="0" fontId="14" fillId="9" borderId="13" xfId="3" applyNumberFormat="1" applyFont="1" applyFill="1" applyBorder="1" applyAlignment="1" applyProtection="1">
      <alignment horizontal="right"/>
    </xf>
    <xf numFmtId="0" fontId="16" fillId="9" borderId="13" xfId="0" applyFont="1" applyFill="1" applyBorder="1" applyAlignment="1">
      <alignment horizontal="right"/>
    </xf>
    <xf numFmtId="0" fontId="16" fillId="9" borderId="5" xfId="0" applyFont="1" applyFill="1" applyBorder="1" applyAlignment="1">
      <alignment horizontal="right"/>
    </xf>
    <xf numFmtId="0" fontId="16" fillId="13" borderId="13" xfId="0" applyFont="1" applyFill="1" applyBorder="1" applyAlignment="1">
      <alignment horizontal="right"/>
    </xf>
    <xf numFmtId="0" fontId="16" fillId="13" borderId="5" xfId="0" applyFont="1" applyFill="1" applyBorder="1" applyAlignment="1">
      <alignment horizontal="right"/>
    </xf>
    <xf numFmtId="0" fontId="13" fillId="0" borderId="79" xfId="0" applyFont="1" applyBorder="1" applyAlignment="1">
      <alignment horizontal="right" vertical="top"/>
    </xf>
    <xf numFmtId="0" fontId="13" fillId="0" borderId="63" xfId="0" applyFont="1" applyBorder="1" applyAlignment="1" applyProtection="1">
      <alignment horizontal="left" vertical="top" wrapText="1"/>
      <protection locked="0"/>
    </xf>
    <xf numFmtId="0" fontId="11" fillId="6" borderId="3" xfId="0" applyFont="1" applyFill="1" applyBorder="1" applyAlignment="1">
      <alignment horizontal="center" vertical="center"/>
    </xf>
    <xf numFmtId="3" fontId="15" fillId="15" borderId="31" xfId="0" applyNumberFormat="1" applyFont="1" applyFill="1" applyBorder="1" applyAlignment="1" applyProtection="1">
      <alignment horizontal="right"/>
      <protection locked="0"/>
    </xf>
    <xf numFmtId="3" fontId="15" fillId="15" borderId="33" xfId="0" applyNumberFormat="1" applyFont="1" applyFill="1" applyBorder="1" applyAlignment="1" applyProtection="1">
      <alignment horizontal="right"/>
      <protection locked="0"/>
    </xf>
    <xf numFmtId="3" fontId="15" fillId="15" borderId="35" xfId="0" applyNumberFormat="1" applyFont="1" applyFill="1" applyBorder="1" applyAlignment="1" applyProtection="1">
      <alignment horizontal="right"/>
      <protection locked="0"/>
    </xf>
    <xf numFmtId="3" fontId="15" fillId="0" borderId="29" xfId="0" applyNumberFormat="1" applyFont="1" applyBorder="1" applyAlignment="1" applyProtection="1">
      <alignment horizontal="right"/>
      <protection locked="0"/>
    </xf>
    <xf numFmtId="0" fontId="12" fillId="0" borderId="0" xfId="0" applyFont="1" applyAlignment="1">
      <alignment vertical="top"/>
    </xf>
    <xf numFmtId="0" fontId="11" fillId="0" borderId="0" xfId="0" applyFont="1" applyAlignment="1">
      <alignment horizontal="left" wrapText="1"/>
    </xf>
    <xf numFmtId="10" fontId="27" fillId="0" borderId="0" xfId="3" applyNumberFormat="1" applyFont="1" applyFill="1" applyBorder="1" applyProtection="1"/>
    <xf numFmtId="2" fontId="15" fillId="0" borderId="0" xfId="3" applyNumberFormat="1" applyFont="1" applyFill="1" applyBorder="1" applyAlignment="1" applyProtection="1">
      <alignment horizontal="right"/>
      <protection locked="0"/>
    </xf>
    <xf numFmtId="2" fontId="15" fillId="0" borderId="0" xfId="0" applyNumberFormat="1" applyFont="1" applyAlignment="1" applyProtection="1">
      <alignment horizontal="right"/>
      <protection locked="0"/>
    </xf>
    <xf numFmtId="0" fontId="0" fillId="0" borderId="0" xfId="0" applyAlignment="1">
      <alignment wrapText="1"/>
    </xf>
    <xf numFmtId="0" fontId="12" fillId="6" borderId="14" xfId="0" applyFont="1" applyFill="1" applyBorder="1" applyAlignment="1">
      <alignment vertical="top" wrapText="1"/>
    </xf>
    <xf numFmtId="10" fontId="27" fillId="7" borderId="12" xfId="3" applyNumberFormat="1" applyFont="1" applyFill="1" applyBorder="1" applyAlignment="1" applyProtection="1">
      <alignment wrapText="1"/>
    </xf>
    <xf numFmtId="0" fontId="15" fillId="2" borderId="22" xfId="2" applyFont="1" applyFill="1" applyBorder="1" applyAlignment="1">
      <alignment horizontal="left" wrapText="1" indent="1"/>
    </xf>
    <xf numFmtId="0" fontId="13" fillId="0" borderId="8" xfId="0" applyFont="1" applyBorder="1" applyAlignment="1">
      <alignment vertical="top"/>
    </xf>
    <xf numFmtId="3" fontId="13" fillId="0" borderId="32" xfId="3" applyNumberFormat="1" applyFont="1" applyFill="1" applyBorder="1" applyAlignment="1" applyProtection="1">
      <alignment horizontal="right"/>
      <protection locked="0"/>
    </xf>
    <xf numFmtId="3" fontId="13" fillId="0" borderId="33" xfId="3" applyNumberFormat="1" applyFont="1" applyFill="1" applyBorder="1" applyAlignment="1" applyProtection="1">
      <alignment horizontal="right"/>
      <protection locked="0"/>
    </xf>
    <xf numFmtId="3" fontId="13" fillId="0" borderId="28" xfId="0" applyNumberFormat="1" applyFont="1" applyBorder="1" applyAlignment="1" applyProtection="1">
      <alignment horizontal="right" vertical="top"/>
      <protection locked="0"/>
    </xf>
    <xf numFmtId="3" fontId="13" fillId="0" borderId="29" xfId="0" applyNumberFormat="1" applyFont="1" applyBorder="1" applyAlignment="1" applyProtection="1">
      <alignment horizontal="right" vertical="top"/>
      <protection locked="0"/>
    </xf>
    <xf numFmtId="3" fontId="13" fillId="0" borderId="36" xfId="0" applyNumberFormat="1" applyFont="1" applyBorder="1" applyAlignment="1" applyProtection="1">
      <alignment horizontal="right" vertical="top"/>
      <protection locked="0"/>
    </xf>
    <xf numFmtId="0" fontId="14" fillId="8" borderId="4" xfId="0" applyFont="1" applyFill="1" applyBorder="1" applyAlignment="1">
      <alignment horizontal="left" vertical="top" wrapText="1"/>
    </xf>
    <xf numFmtId="3" fontId="14" fillId="8" borderId="28" xfId="0" applyNumberFormat="1" applyFont="1" applyFill="1" applyBorder="1" applyAlignment="1">
      <alignment vertical="top" wrapText="1"/>
    </xf>
    <xf numFmtId="3" fontId="14" fillId="8" borderId="29" xfId="0" applyNumberFormat="1" applyFont="1" applyFill="1" applyBorder="1" applyAlignment="1">
      <alignment horizontal="right" vertical="top" wrapText="1"/>
    </xf>
    <xf numFmtId="3" fontId="14" fillId="8" borderId="28" xfId="0" applyNumberFormat="1" applyFont="1" applyFill="1" applyBorder="1" applyAlignment="1">
      <alignment horizontal="right" vertical="top" wrapText="1"/>
    </xf>
    <xf numFmtId="3" fontId="16" fillId="8" borderId="36" xfId="0" applyNumberFormat="1" applyFont="1" applyFill="1" applyBorder="1" applyAlignment="1">
      <alignment horizontal="right" vertical="top" wrapText="1"/>
    </xf>
    <xf numFmtId="0" fontId="16" fillId="9" borderId="4" xfId="0" applyFont="1" applyFill="1" applyBorder="1" applyAlignment="1">
      <alignment vertical="top" wrapText="1"/>
    </xf>
    <xf numFmtId="0" fontId="16" fillId="9" borderId="13" xfId="0" applyFont="1" applyFill="1" applyBorder="1" applyAlignment="1">
      <alignment horizontal="right" vertical="top" wrapText="1"/>
    </xf>
    <xf numFmtId="0" fontId="16" fillId="9" borderId="5" xfId="0" applyFont="1" applyFill="1" applyBorder="1" applyAlignment="1">
      <alignment horizontal="right" vertical="top" wrapText="1"/>
    </xf>
    <xf numFmtId="3" fontId="15" fillId="0" borderId="30" xfId="0" applyNumberFormat="1" applyFont="1" applyBorder="1" applyAlignment="1" applyProtection="1">
      <alignment vertical="top" wrapText="1"/>
      <protection locked="0"/>
    </xf>
    <xf numFmtId="3" fontId="15" fillId="0" borderId="31" xfId="0" applyNumberFormat="1" applyFont="1" applyBorder="1" applyAlignment="1" applyProtection="1">
      <alignment vertical="top" wrapText="1"/>
      <protection locked="0"/>
    </xf>
    <xf numFmtId="3" fontId="15" fillId="0" borderId="37" xfId="0" applyNumberFormat="1" applyFont="1" applyBorder="1" applyAlignment="1" applyProtection="1">
      <alignment vertical="top" wrapText="1"/>
      <protection locked="0"/>
    </xf>
    <xf numFmtId="3" fontId="15" fillId="0" borderId="32" xfId="0" applyNumberFormat="1" applyFont="1" applyBorder="1" applyAlignment="1" applyProtection="1">
      <alignment vertical="top" wrapText="1"/>
      <protection locked="0"/>
    </xf>
    <xf numFmtId="3" fontId="15" fillId="0" borderId="33" xfId="0" applyNumberFormat="1" applyFont="1" applyBorder="1" applyAlignment="1" applyProtection="1">
      <alignment vertical="top" wrapText="1"/>
      <protection locked="0"/>
    </xf>
    <xf numFmtId="3" fontId="15" fillId="0" borderId="38" xfId="0" applyNumberFormat="1" applyFont="1" applyBorder="1" applyAlignment="1" applyProtection="1">
      <alignment vertical="top" wrapText="1"/>
      <protection locked="0"/>
    </xf>
    <xf numFmtId="3" fontId="15" fillId="0" borderId="64" xfId="0" applyNumberFormat="1" applyFont="1" applyBorder="1" applyAlignment="1" applyProtection="1">
      <alignment vertical="top" wrapText="1"/>
      <protection locked="0"/>
    </xf>
    <xf numFmtId="3" fontId="15" fillId="0" borderId="65" xfId="0" applyNumberFormat="1" applyFont="1" applyBorder="1" applyAlignment="1" applyProtection="1">
      <alignment vertical="top" wrapText="1"/>
      <protection locked="0"/>
    </xf>
    <xf numFmtId="3" fontId="15" fillId="0" borderId="66" xfId="0" applyNumberFormat="1" applyFont="1" applyBorder="1" applyAlignment="1" applyProtection="1">
      <alignment vertical="top" wrapText="1"/>
      <protection locked="0"/>
    </xf>
    <xf numFmtId="3" fontId="16" fillId="8" borderId="28" xfId="0" applyNumberFormat="1" applyFont="1" applyFill="1" applyBorder="1" applyAlignment="1">
      <alignment vertical="top" wrapText="1"/>
    </xf>
    <xf numFmtId="3" fontId="16" fillId="8" borderId="29" xfId="0" applyNumberFormat="1" applyFont="1" applyFill="1" applyBorder="1" applyAlignment="1">
      <alignment vertical="top" wrapText="1"/>
    </xf>
    <xf numFmtId="3" fontId="16" fillId="8" borderId="36" xfId="0" applyNumberFormat="1" applyFont="1" applyFill="1" applyBorder="1" applyAlignment="1">
      <alignment vertical="top" wrapText="1"/>
    </xf>
    <xf numFmtId="3" fontId="15" fillId="0" borderId="68" xfId="0" applyNumberFormat="1" applyFont="1" applyBorder="1" applyAlignment="1" applyProtection="1">
      <alignment vertical="top" wrapText="1"/>
      <protection locked="0"/>
    </xf>
    <xf numFmtId="3" fontId="15" fillId="0" borderId="69" xfId="0" applyNumberFormat="1" applyFont="1" applyBorder="1" applyAlignment="1" applyProtection="1">
      <alignment vertical="top" wrapText="1"/>
      <protection locked="0"/>
    </xf>
    <xf numFmtId="3" fontId="15" fillId="0" borderId="70" xfId="0" applyNumberFormat="1" applyFont="1" applyBorder="1" applyAlignment="1" applyProtection="1">
      <alignment vertical="top" wrapText="1"/>
      <protection locked="0"/>
    </xf>
    <xf numFmtId="3" fontId="15" fillId="0" borderId="34" xfId="0" applyNumberFormat="1" applyFont="1" applyBorder="1" applyAlignment="1" applyProtection="1">
      <alignment vertical="top" wrapText="1"/>
      <protection locked="0"/>
    </xf>
    <xf numFmtId="3" fontId="15" fillId="0" borderId="35" xfId="0" applyNumberFormat="1" applyFont="1" applyBorder="1" applyAlignment="1" applyProtection="1">
      <alignment vertical="top" wrapText="1"/>
      <protection locked="0"/>
    </xf>
    <xf numFmtId="3" fontId="15" fillId="0" borderId="39" xfId="0" applyNumberFormat="1" applyFont="1" applyBorder="1" applyAlignment="1" applyProtection="1">
      <alignment vertical="top" wrapText="1"/>
      <protection locked="0"/>
    </xf>
    <xf numFmtId="0" fontId="16" fillId="8" borderId="12" xfId="0" applyFont="1" applyFill="1" applyBorder="1" applyAlignment="1">
      <alignment vertical="top" wrapText="1"/>
    </xf>
    <xf numFmtId="0" fontId="15" fillId="7" borderId="13" xfId="0" applyFont="1" applyFill="1" applyBorder="1" applyAlignment="1">
      <alignment vertical="top" wrapText="1"/>
    </xf>
    <xf numFmtId="3" fontId="15" fillId="7" borderId="13" xfId="0" applyNumberFormat="1" applyFont="1" applyFill="1" applyBorder="1" applyAlignment="1">
      <alignment vertical="top" wrapText="1"/>
    </xf>
    <xf numFmtId="3" fontId="15" fillId="7" borderId="5" xfId="0" applyNumberFormat="1" applyFont="1" applyFill="1" applyBorder="1" applyAlignment="1">
      <alignment vertical="top" wrapText="1"/>
    </xf>
    <xf numFmtId="3" fontId="16" fillId="9" borderId="13" xfId="0" applyNumberFormat="1" applyFont="1" applyFill="1" applyBorder="1" applyAlignment="1">
      <alignment horizontal="right" vertical="top" wrapText="1"/>
    </xf>
    <xf numFmtId="3" fontId="16" fillId="9" borderId="5" xfId="0" applyNumberFormat="1" applyFont="1" applyFill="1" applyBorder="1" applyAlignment="1">
      <alignment horizontal="right" vertical="top" wrapText="1"/>
    </xf>
    <xf numFmtId="0" fontId="15" fillId="0" borderId="12" xfId="0" applyFont="1" applyBorder="1" applyAlignment="1">
      <alignment vertical="top" wrapText="1"/>
    </xf>
    <xf numFmtId="3" fontId="15" fillId="0" borderId="28" xfId="0" applyNumberFormat="1" applyFont="1" applyBorder="1" applyAlignment="1" applyProtection="1">
      <alignment vertical="top" wrapText="1"/>
      <protection locked="0"/>
    </xf>
    <xf numFmtId="3" fontId="15" fillId="0" borderId="29" xfId="0" applyNumberFormat="1" applyFont="1" applyBorder="1" applyAlignment="1" applyProtection="1">
      <alignment vertical="top" wrapText="1"/>
      <protection locked="0"/>
    </xf>
    <xf numFmtId="3" fontId="15" fillId="0" borderId="36" xfId="0" applyNumberFormat="1" applyFont="1" applyBorder="1" applyAlignment="1" applyProtection="1">
      <alignment vertical="top" wrapText="1"/>
      <protection locked="0"/>
    </xf>
    <xf numFmtId="0" fontId="16" fillId="8" borderId="12" xfId="2" applyFont="1" applyFill="1" applyBorder="1" applyAlignment="1">
      <alignment vertical="top" wrapText="1"/>
    </xf>
    <xf numFmtId="0" fontId="15" fillId="7" borderId="13" xfId="2" applyFont="1" applyFill="1" applyBorder="1" applyAlignment="1">
      <alignment vertical="top" wrapText="1"/>
    </xf>
    <xf numFmtId="0" fontId="15" fillId="0" borderId="12" xfId="2" applyFont="1" applyBorder="1" applyAlignment="1">
      <alignment vertical="top" wrapText="1"/>
    </xf>
    <xf numFmtId="0" fontId="15" fillId="0" borderId="18" xfId="0" applyFont="1" applyBorder="1" applyAlignment="1">
      <alignment horizontal="right" vertical="top"/>
    </xf>
    <xf numFmtId="0" fontId="14" fillId="9" borderId="13" xfId="0" applyFont="1" applyFill="1" applyBorder="1" applyAlignment="1">
      <alignment vertical="top"/>
    </xf>
    <xf numFmtId="0" fontId="14" fillId="9" borderId="13" xfId="0" applyFont="1" applyFill="1" applyBorder="1" applyAlignment="1">
      <alignment horizontal="right" vertical="top"/>
    </xf>
    <xf numFmtId="0" fontId="14" fillId="9" borderId="5" xfId="0" applyFont="1" applyFill="1" applyBorder="1" applyAlignment="1">
      <alignment horizontal="right" vertical="top"/>
    </xf>
    <xf numFmtId="3" fontId="13" fillId="8" borderId="30" xfId="0" applyNumberFormat="1" applyFont="1" applyFill="1" applyBorder="1" applyAlignment="1">
      <alignment horizontal="right" vertical="top"/>
    </xf>
    <xf numFmtId="3" fontId="13" fillId="8" borderId="31" xfId="0" applyNumberFormat="1" applyFont="1" applyFill="1" applyBorder="1" applyAlignment="1">
      <alignment horizontal="right" vertical="top"/>
    </xf>
    <xf numFmtId="3" fontId="13" fillId="8" borderId="37" xfId="0" applyNumberFormat="1" applyFont="1" applyFill="1" applyBorder="1" applyAlignment="1">
      <alignment horizontal="right" vertical="top"/>
    </xf>
    <xf numFmtId="3" fontId="13" fillId="8" borderId="32" xfId="0" applyNumberFormat="1" applyFont="1" applyFill="1" applyBorder="1" applyAlignment="1">
      <alignment horizontal="right" vertical="top"/>
    </xf>
    <xf numFmtId="3" fontId="13" fillId="8" borderId="33" xfId="0" applyNumberFormat="1" applyFont="1" applyFill="1" applyBorder="1" applyAlignment="1">
      <alignment horizontal="right" vertical="top"/>
    </xf>
    <xf numFmtId="3" fontId="13" fillId="8" borderId="38" xfId="0" applyNumberFormat="1" applyFont="1" applyFill="1" applyBorder="1" applyAlignment="1">
      <alignment horizontal="right" vertical="top"/>
    </xf>
    <xf numFmtId="3" fontId="13" fillId="8" borderId="34" xfId="0" applyNumberFormat="1" applyFont="1" applyFill="1" applyBorder="1" applyAlignment="1">
      <alignment horizontal="right" vertical="top"/>
    </xf>
    <xf numFmtId="3" fontId="13" fillId="8" borderId="35" xfId="0" applyNumberFormat="1" applyFont="1" applyFill="1" applyBorder="1" applyAlignment="1">
      <alignment horizontal="right" vertical="top"/>
    </xf>
    <xf numFmtId="3" fontId="13" fillId="8" borderId="39" xfId="0" applyNumberFormat="1" applyFont="1" applyFill="1" applyBorder="1" applyAlignment="1">
      <alignment horizontal="right" vertical="top"/>
    </xf>
    <xf numFmtId="0" fontId="14" fillId="8" borderId="4" xfId="0" applyFont="1" applyFill="1" applyBorder="1" applyAlignment="1">
      <alignment vertical="top"/>
    </xf>
    <xf numFmtId="3" fontId="14" fillId="8" borderId="28" xfId="0" applyNumberFormat="1" applyFont="1" applyFill="1" applyBorder="1" applyAlignment="1">
      <alignment vertical="top"/>
    </xf>
    <xf numFmtId="3" fontId="14" fillId="8" borderId="29" xfId="0" applyNumberFormat="1" applyFont="1" applyFill="1" applyBorder="1" applyAlignment="1">
      <alignment vertical="top"/>
    </xf>
    <xf numFmtId="3" fontId="14" fillId="8" borderId="36" xfId="0" applyNumberFormat="1" applyFont="1" applyFill="1" applyBorder="1" applyAlignment="1">
      <alignment vertical="top"/>
    </xf>
    <xf numFmtId="3" fontId="13" fillId="7" borderId="13" xfId="0" applyNumberFormat="1" applyFont="1" applyFill="1" applyBorder="1" applyAlignment="1">
      <alignment vertical="top"/>
    </xf>
    <xf numFmtId="3" fontId="13" fillId="7" borderId="5" xfId="0" applyNumberFormat="1" applyFont="1" applyFill="1" applyBorder="1" applyAlignment="1">
      <alignment vertical="top"/>
    </xf>
    <xf numFmtId="3" fontId="14" fillId="9" borderId="13" xfId="0" applyNumberFormat="1" applyFont="1" applyFill="1" applyBorder="1" applyAlignment="1">
      <alignment horizontal="right" vertical="top"/>
    </xf>
    <xf numFmtId="3" fontId="14" fillId="9" borderId="5" xfId="0" applyNumberFormat="1" applyFont="1" applyFill="1" applyBorder="1" applyAlignment="1">
      <alignment horizontal="right" vertical="top"/>
    </xf>
    <xf numFmtId="3" fontId="13" fillId="0" borderId="32" xfId="0" applyNumberFormat="1" applyFont="1" applyBorder="1" applyAlignment="1" applyProtection="1">
      <alignment horizontal="right" vertical="top"/>
      <protection locked="0"/>
    </xf>
    <xf numFmtId="3" fontId="13" fillId="0" borderId="38" xfId="0" applyNumberFormat="1" applyFont="1" applyBorder="1" applyAlignment="1" applyProtection="1">
      <alignment horizontal="right" vertical="top"/>
      <protection locked="0"/>
    </xf>
    <xf numFmtId="3" fontId="13" fillId="0" borderId="33" xfId="0" applyNumberFormat="1" applyFont="1" applyBorder="1" applyAlignment="1" applyProtection="1">
      <alignment horizontal="right" vertical="top"/>
      <protection locked="0"/>
    </xf>
    <xf numFmtId="3" fontId="15" fillId="0" borderId="32" xfId="2" applyNumberFormat="1" applyFont="1" applyBorder="1" applyAlignment="1" applyProtection="1">
      <alignment horizontal="right" vertical="top"/>
      <protection locked="0"/>
    </xf>
    <xf numFmtId="3" fontId="15" fillId="0" borderId="38" xfId="2" applyNumberFormat="1" applyFont="1" applyBorder="1" applyAlignment="1" applyProtection="1">
      <alignment horizontal="right" vertical="top"/>
      <protection locked="0"/>
    </xf>
    <xf numFmtId="3" fontId="15" fillId="0" borderId="33" xfId="2" applyNumberFormat="1" applyFont="1" applyBorder="1" applyAlignment="1" applyProtection="1">
      <alignment horizontal="right" vertical="top"/>
      <protection locked="0"/>
    </xf>
    <xf numFmtId="3" fontId="13" fillId="0" borderId="34" xfId="0" applyNumberFormat="1" applyFont="1" applyBorder="1" applyAlignment="1" applyProtection="1">
      <alignment horizontal="right" vertical="top"/>
      <protection locked="0"/>
    </xf>
    <xf numFmtId="3" fontId="13" fillId="0" borderId="39" xfId="0" applyNumberFormat="1" applyFont="1" applyBorder="1" applyAlignment="1" applyProtection="1">
      <alignment horizontal="right" vertical="top"/>
      <protection locked="0"/>
    </xf>
    <xf numFmtId="3" fontId="13" fillId="0" borderId="35" xfId="0" applyNumberFormat="1" applyFont="1" applyBorder="1" applyAlignment="1" applyProtection="1">
      <alignment horizontal="right" vertical="top"/>
      <protection locked="0"/>
    </xf>
    <xf numFmtId="0" fontId="16" fillId="8" borderId="4" xfId="2" applyFont="1" applyFill="1" applyBorder="1" applyAlignment="1">
      <alignment vertical="top"/>
    </xf>
    <xf numFmtId="3" fontId="16" fillId="8" borderId="28" xfId="2" applyNumberFormat="1" applyFont="1" applyFill="1" applyBorder="1" applyAlignment="1">
      <alignment vertical="top"/>
    </xf>
    <xf numFmtId="3" fontId="16" fillId="8" borderId="29" xfId="2" applyNumberFormat="1" applyFont="1" applyFill="1" applyBorder="1" applyAlignment="1">
      <alignment vertical="top"/>
    </xf>
    <xf numFmtId="3" fontId="16" fillId="8" borderId="36" xfId="2" applyNumberFormat="1" applyFont="1" applyFill="1" applyBorder="1" applyAlignment="1">
      <alignment vertical="top"/>
    </xf>
    <xf numFmtId="0" fontId="15" fillId="7" borderId="13" xfId="2" applyFont="1" applyFill="1" applyBorder="1" applyAlignment="1">
      <alignment vertical="top"/>
    </xf>
    <xf numFmtId="0" fontId="13" fillId="0" borderId="4" xfId="2" applyFont="1" applyBorder="1" applyAlignment="1">
      <alignment vertical="top"/>
    </xf>
    <xf numFmtId="3" fontId="13" fillId="0" borderId="28" xfId="2" applyNumberFormat="1" applyFont="1" applyBorder="1" applyAlignment="1" applyProtection="1">
      <alignment horizontal="right" vertical="top"/>
      <protection locked="0"/>
    </xf>
    <xf numFmtId="3" fontId="13" fillId="0" borderId="29" xfId="2" applyNumberFormat="1" applyFont="1" applyBorder="1" applyAlignment="1" applyProtection="1">
      <alignment horizontal="right" vertical="top"/>
      <protection locked="0"/>
    </xf>
    <xf numFmtId="3" fontId="13" fillId="0" borderId="36" xfId="2" applyNumberFormat="1" applyFont="1" applyBorder="1" applyAlignment="1" applyProtection="1">
      <alignment horizontal="right" vertical="top"/>
      <protection locked="0"/>
    </xf>
    <xf numFmtId="0" fontId="15" fillId="0" borderId="4" xfId="2" applyFont="1" applyBorder="1" applyAlignment="1">
      <alignment vertical="top"/>
    </xf>
    <xf numFmtId="3" fontId="15" fillId="0" borderId="28" xfId="2" applyNumberFormat="1" applyFont="1" applyBorder="1" applyAlignment="1" applyProtection="1">
      <alignment horizontal="right" vertical="top"/>
      <protection locked="0"/>
    </xf>
    <xf numFmtId="3" fontId="15" fillId="0" borderId="29" xfId="2" applyNumberFormat="1" applyFont="1" applyBorder="1" applyAlignment="1" applyProtection="1">
      <alignment horizontal="right" vertical="top"/>
      <protection locked="0"/>
    </xf>
    <xf numFmtId="3" fontId="15" fillId="0" borderId="36" xfId="2" applyNumberFormat="1" applyFont="1" applyBorder="1" applyAlignment="1" applyProtection="1">
      <alignment horizontal="right" vertical="top"/>
      <protection locked="0"/>
    </xf>
    <xf numFmtId="0" fontId="14" fillId="7" borderId="13" xfId="0" applyFont="1" applyFill="1" applyBorder="1" applyAlignment="1">
      <alignment vertical="top"/>
    </xf>
    <xf numFmtId="0" fontId="13" fillId="0" borderId="4" xfId="0" applyFont="1" applyBorder="1" applyAlignment="1">
      <alignment vertical="top"/>
    </xf>
    <xf numFmtId="0" fontId="13" fillId="0" borderId="4" xfId="0" applyFont="1" applyBorder="1" applyAlignment="1">
      <alignment vertical="top" wrapText="1"/>
    </xf>
    <xf numFmtId="3" fontId="13" fillId="0" borderId="30" xfId="0" applyNumberFormat="1" applyFont="1" applyBorder="1" applyAlignment="1" applyProtection="1">
      <alignment horizontal="right" vertical="top"/>
      <protection locked="0"/>
    </xf>
    <xf numFmtId="3" fontId="13" fillId="0" borderId="31" xfId="0" applyNumberFormat="1" applyFont="1" applyBorder="1" applyAlignment="1" applyProtection="1">
      <alignment horizontal="right" vertical="top"/>
      <protection locked="0"/>
    </xf>
    <xf numFmtId="3" fontId="13" fillId="0" borderId="37" xfId="0" applyNumberFormat="1" applyFont="1" applyBorder="1" applyAlignment="1" applyProtection="1">
      <alignment horizontal="right" vertical="top"/>
      <protection locked="0"/>
    </xf>
    <xf numFmtId="0" fontId="15" fillId="9" borderId="12" xfId="0" applyFont="1" applyFill="1" applyBorder="1" applyAlignment="1">
      <alignment horizontal="right" vertical="top"/>
    </xf>
    <xf numFmtId="0" fontId="15" fillId="0" borderId="15" xfId="0" applyFont="1" applyBorder="1" applyAlignment="1">
      <alignment horizontal="right" vertical="top"/>
    </xf>
    <xf numFmtId="0" fontId="15" fillId="0" borderId="63" xfId="0" applyFont="1" applyBorder="1" applyAlignment="1">
      <alignment horizontal="right" vertical="top"/>
    </xf>
    <xf numFmtId="0" fontId="15" fillId="8" borderId="12" xfId="0" applyFont="1" applyFill="1" applyBorder="1" applyAlignment="1">
      <alignment horizontal="right" vertical="top"/>
    </xf>
    <xf numFmtId="0" fontId="15" fillId="0" borderId="67" xfId="0" applyFont="1" applyBorder="1" applyAlignment="1">
      <alignment horizontal="right" vertical="top"/>
    </xf>
    <xf numFmtId="0" fontId="15" fillId="0" borderId="21" xfId="0" applyFont="1" applyBorder="1" applyAlignment="1">
      <alignment horizontal="right" vertical="top"/>
    </xf>
    <xf numFmtId="0" fontId="15" fillId="7" borderId="4" xfId="0" applyFont="1" applyFill="1" applyBorder="1" applyAlignment="1">
      <alignment vertical="top"/>
    </xf>
    <xf numFmtId="0" fontId="15" fillId="0" borderId="12" xfId="0" applyFont="1" applyBorder="1" applyAlignment="1">
      <alignment vertical="top"/>
    </xf>
    <xf numFmtId="0" fontId="15" fillId="8" borderId="12" xfId="0" applyFont="1" applyFill="1" applyBorder="1" applyAlignment="1">
      <alignment vertical="top"/>
    </xf>
    <xf numFmtId="0" fontId="15" fillId="7" borderId="4" xfId="0" applyFont="1" applyFill="1" applyBorder="1" applyAlignment="1">
      <alignment horizontal="right" vertical="top"/>
    </xf>
    <xf numFmtId="0" fontId="15" fillId="0" borderId="12" xfId="0" applyFont="1" applyBorder="1" applyAlignment="1">
      <alignment horizontal="right" vertical="top"/>
    </xf>
    <xf numFmtId="0" fontId="15" fillId="0" borderId="3" xfId="0" applyFont="1" applyBorder="1" applyAlignment="1">
      <alignment horizontal="right" vertical="top"/>
    </xf>
    <xf numFmtId="0" fontId="15" fillId="0" borderId="3" xfId="2" applyFont="1" applyBorder="1" applyAlignment="1">
      <alignment vertical="top"/>
    </xf>
    <xf numFmtId="0" fontId="0" fillId="0" borderId="0" xfId="0" applyAlignment="1">
      <alignment vertical="top"/>
    </xf>
    <xf numFmtId="0" fontId="13" fillId="0" borderId="16" xfId="0" applyFont="1" applyBorder="1" applyAlignment="1">
      <alignment horizontal="left" vertical="top" indent="1"/>
    </xf>
    <xf numFmtId="0" fontId="13" fillId="0" borderId="19" xfId="0" applyFont="1" applyBorder="1" applyAlignment="1">
      <alignment horizontal="left" vertical="top" indent="1"/>
    </xf>
    <xf numFmtId="0" fontId="13" fillId="0" borderId="22" xfId="0" applyFont="1" applyBorder="1" applyAlignment="1">
      <alignment horizontal="left" vertical="top" indent="1"/>
    </xf>
    <xf numFmtId="0" fontId="15" fillId="0" borderId="19" xfId="2" applyFont="1" applyBorder="1" applyAlignment="1">
      <alignment horizontal="left" vertical="top" indent="1"/>
    </xf>
    <xf numFmtId="0" fontId="15" fillId="0" borderId="22" xfId="2" applyFont="1" applyBorder="1" applyAlignment="1">
      <alignment horizontal="left" vertical="top" indent="1"/>
    </xf>
    <xf numFmtId="0" fontId="15" fillId="0" borderId="15" xfId="0" applyFont="1" applyBorder="1" applyAlignment="1">
      <alignment horizontal="left" vertical="top" wrapText="1" indent="1"/>
    </xf>
    <xf numFmtId="0" fontId="15" fillId="0" borderId="18" xfId="2" applyFont="1" applyBorder="1" applyAlignment="1">
      <alignment horizontal="left" vertical="top" wrapText="1" indent="1"/>
    </xf>
    <xf numFmtId="0" fontId="15" fillId="0" borderId="63" xfId="2" applyFont="1" applyBorder="1" applyAlignment="1">
      <alignment horizontal="left" vertical="top" wrapText="1" indent="1"/>
    </xf>
    <xf numFmtId="0" fontId="16" fillId="8" borderId="12" xfId="2" applyFont="1" applyFill="1" applyBorder="1" applyAlignment="1">
      <alignment horizontal="left" vertical="top" wrapText="1" indent="1"/>
    </xf>
    <xf numFmtId="0" fontId="15" fillId="0" borderId="67" xfId="2" applyFont="1" applyBorder="1" applyAlignment="1">
      <alignment horizontal="left" vertical="top" wrapText="1" indent="1"/>
    </xf>
    <xf numFmtId="0" fontId="15" fillId="0" borderId="21" xfId="2" applyFont="1" applyBorder="1" applyAlignment="1">
      <alignment horizontal="left" vertical="top" wrapText="1" indent="1"/>
    </xf>
    <xf numFmtId="0" fontId="15" fillId="0" borderId="15" xfId="2" applyFont="1" applyBorder="1" applyAlignment="1">
      <alignment horizontal="left" vertical="top" wrapText="1" indent="1"/>
    </xf>
    <xf numFmtId="0" fontId="15" fillId="0" borderId="18" xfId="0" applyFont="1" applyBorder="1" applyAlignment="1">
      <alignment horizontal="left" vertical="top" wrapText="1" indent="1"/>
    </xf>
    <xf numFmtId="0" fontId="15" fillId="0" borderId="21" xfId="0" applyFont="1" applyBorder="1" applyAlignment="1">
      <alignment horizontal="left" vertical="top" wrapText="1" indent="1"/>
    </xf>
    <xf numFmtId="3" fontId="13" fillId="0" borderId="32" xfId="3" applyNumberFormat="1" applyFont="1" applyBorder="1" applyAlignment="1" applyProtection="1">
      <alignment horizontal="right" vertical="top"/>
      <protection locked="0"/>
    </xf>
    <xf numFmtId="3" fontId="13" fillId="0" borderId="33" xfId="3" applyNumberFormat="1" applyFont="1" applyBorder="1" applyAlignment="1" applyProtection="1">
      <alignment horizontal="right" vertical="top"/>
      <protection locked="0"/>
    </xf>
    <xf numFmtId="0" fontId="13" fillId="2" borderId="19" xfId="0" applyFont="1" applyFill="1" applyBorder="1" applyAlignment="1">
      <alignment horizontal="left" vertical="top" wrapText="1" indent="1"/>
    </xf>
    <xf numFmtId="3" fontId="13" fillId="0" borderId="30" xfId="3" applyNumberFormat="1" applyFont="1" applyBorder="1" applyAlignment="1" applyProtection="1">
      <alignment horizontal="right" vertical="top"/>
      <protection locked="0"/>
    </xf>
    <xf numFmtId="3" fontId="13" fillId="0" borderId="31" xfId="3" applyNumberFormat="1" applyFont="1" applyBorder="1" applyAlignment="1" applyProtection="1">
      <alignment horizontal="right" vertical="top"/>
      <protection locked="0"/>
    </xf>
    <xf numFmtId="3" fontId="15" fillId="0" borderId="32" xfId="0" applyNumberFormat="1" applyFont="1" applyBorder="1" applyAlignment="1" applyProtection="1">
      <alignment horizontal="right" vertical="top"/>
      <protection locked="0"/>
    </xf>
    <xf numFmtId="3" fontId="13" fillId="0" borderId="64" xfId="3" applyNumberFormat="1" applyFont="1" applyBorder="1" applyAlignment="1" applyProtection="1">
      <alignment horizontal="right" vertical="top"/>
      <protection locked="0"/>
    </xf>
    <xf numFmtId="3" fontId="13" fillId="0" borderId="65" xfId="3" applyNumberFormat="1" applyFont="1" applyBorder="1" applyAlignment="1" applyProtection="1">
      <alignment horizontal="right" vertical="top"/>
      <protection locked="0"/>
    </xf>
    <xf numFmtId="3" fontId="15" fillId="0" borderId="64" xfId="0" applyNumberFormat="1" applyFont="1" applyBorder="1" applyAlignment="1" applyProtection="1">
      <alignment horizontal="right" vertical="top"/>
      <protection locked="0"/>
    </xf>
    <xf numFmtId="3" fontId="13" fillId="0" borderId="66" xfId="0" applyNumberFormat="1" applyFont="1" applyBorder="1" applyAlignment="1" applyProtection="1">
      <alignment horizontal="right" vertical="top"/>
      <protection locked="0"/>
    </xf>
    <xf numFmtId="3" fontId="13" fillId="0" borderId="65" xfId="0" applyNumberFormat="1" applyFont="1" applyBorder="1" applyAlignment="1" applyProtection="1">
      <alignment horizontal="right" vertical="top"/>
      <protection locked="0"/>
    </xf>
    <xf numFmtId="3" fontId="13" fillId="0" borderId="34" xfId="3" applyNumberFormat="1" applyFont="1" applyBorder="1" applyAlignment="1" applyProtection="1">
      <alignment horizontal="right" vertical="top"/>
      <protection locked="0"/>
    </xf>
    <xf numFmtId="3" fontId="13" fillId="0" borderId="35" xfId="3" applyNumberFormat="1" applyFont="1" applyBorder="1" applyAlignment="1" applyProtection="1">
      <alignment horizontal="right" vertical="top"/>
      <protection locked="0"/>
    </xf>
    <xf numFmtId="3" fontId="15" fillId="2" borderId="34" xfId="0" applyNumberFormat="1" applyFont="1" applyFill="1" applyBorder="1" applyAlignment="1" applyProtection="1">
      <alignment horizontal="right" vertical="top"/>
      <protection locked="0"/>
    </xf>
    <xf numFmtId="0" fontId="15" fillId="2" borderId="16" xfId="2" applyFont="1" applyFill="1" applyBorder="1" applyAlignment="1">
      <alignment horizontal="left" vertical="top" wrapText="1" indent="1"/>
    </xf>
    <xf numFmtId="0" fontId="15" fillId="2" borderId="19" xfId="2" applyFont="1" applyFill="1" applyBorder="1" applyAlignment="1">
      <alignment horizontal="left" vertical="top" wrapText="1" indent="1"/>
    </xf>
    <xf numFmtId="0" fontId="15" fillId="2" borderId="79" xfId="2" applyFont="1" applyFill="1" applyBorder="1" applyAlignment="1">
      <alignment horizontal="left" vertical="top" wrapText="1" indent="1"/>
    </xf>
    <xf numFmtId="0" fontId="15" fillId="2" borderId="22" xfId="2" applyFont="1" applyFill="1" applyBorder="1" applyAlignment="1">
      <alignment horizontal="left" vertical="top" wrapText="1" indent="1"/>
    </xf>
    <xf numFmtId="0" fontId="16" fillId="8" borderId="4" xfId="2" applyFont="1" applyFill="1" applyBorder="1" applyAlignment="1">
      <alignment vertical="top" wrapText="1"/>
    </xf>
    <xf numFmtId="3" fontId="14" fillId="8" borderId="28" xfId="3" applyNumberFormat="1" applyFont="1" applyFill="1" applyBorder="1" applyAlignment="1" applyProtection="1">
      <alignment horizontal="right" vertical="top"/>
    </xf>
    <xf numFmtId="3" fontId="14" fillId="8" borderId="29" xfId="3" applyNumberFormat="1" applyFont="1" applyFill="1" applyBorder="1" applyAlignment="1" applyProtection="1">
      <alignment horizontal="right" vertical="top"/>
    </xf>
    <xf numFmtId="3" fontId="14" fillId="8" borderId="28" xfId="0" applyNumberFormat="1" applyFont="1" applyFill="1" applyBorder="1" applyAlignment="1">
      <alignment horizontal="right" vertical="top"/>
    </xf>
    <xf numFmtId="3" fontId="14" fillId="8" borderId="36" xfId="0" applyNumberFormat="1" applyFont="1" applyFill="1" applyBorder="1" applyAlignment="1">
      <alignment horizontal="right" vertical="top"/>
    </xf>
    <xf numFmtId="3" fontId="14" fillId="8" borderId="29" xfId="0" applyNumberFormat="1" applyFont="1" applyFill="1" applyBorder="1" applyAlignment="1">
      <alignment horizontal="right" vertical="top"/>
    </xf>
    <xf numFmtId="0" fontId="16" fillId="12" borderId="4" xfId="0" applyFont="1" applyFill="1" applyBorder="1" applyAlignment="1">
      <alignment horizontal="left" wrapText="1"/>
    </xf>
    <xf numFmtId="0" fontId="16" fillId="13" borderId="4" xfId="0" applyFont="1" applyFill="1" applyBorder="1" applyAlignment="1">
      <alignment horizontal="left" wrapText="1"/>
    </xf>
    <xf numFmtId="0" fontId="15" fillId="0" borderId="12" xfId="5" applyFont="1" applyBorder="1" applyAlignment="1">
      <alignment horizontal="right" vertical="top"/>
    </xf>
    <xf numFmtId="0" fontId="15" fillId="0" borderId="4" xfId="5" applyFont="1" applyBorder="1" applyAlignment="1">
      <alignment horizontal="left" vertical="top" wrapText="1"/>
    </xf>
    <xf numFmtId="0" fontId="17" fillId="7" borderId="4" xfId="0" applyFont="1" applyFill="1" applyBorder="1" applyAlignment="1">
      <alignment horizontal="left" vertical="top"/>
    </xf>
    <xf numFmtId="0" fontId="17" fillId="7" borderId="13" xfId="0" applyFont="1" applyFill="1" applyBorder="1" applyAlignment="1">
      <alignment horizontal="left" vertical="top" wrapText="1"/>
    </xf>
    <xf numFmtId="3" fontId="11" fillId="7" borderId="13" xfId="0" applyNumberFormat="1" applyFont="1" applyFill="1" applyBorder="1" applyAlignment="1">
      <alignment horizontal="right" vertical="top" wrapText="1"/>
    </xf>
    <xf numFmtId="3" fontId="11" fillId="7" borderId="5" xfId="0" applyNumberFormat="1" applyFont="1" applyFill="1" applyBorder="1" applyAlignment="1">
      <alignment horizontal="right" vertical="top" wrapText="1"/>
    </xf>
    <xf numFmtId="0" fontId="15" fillId="9" borderId="4" xfId="0" applyFont="1" applyFill="1" applyBorder="1" applyAlignment="1">
      <alignment vertical="top"/>
    </xf>
    <xf numFmtId="0" fontId="18" fillId="13" borderId="4" xfId="0" applyFont="1" applyFill="1" applyBorder="1" applyAlignment="1">
      <alignment horizontal="left" vertical="top" wrapText="1"/>
    </xf>
    <xf numFmtId="3" fontId="18" fillId="13" borderId="13" xfId="0" applyNumberFormat="1" applyFont="1" applyFill="1" applyBorder="1" applyAlignment="1">
      <alignment horizontal="right" vertical="top"/>
    </xf>
    <xf numFmtId="3" fontId="18" fillId="13" borderId="5" xfId="0" applyNumberFormat="1" applyFont="1" applyFill="1" applyBorder="1" applyAlignment="1">
      <alignment horizontal="right" vertical="top"/>
    </xf>
    <xf numFmtId="0" fontId="16" fillId="12" borderId="4" xfId="0" applyFont="1" applyFill="1" applyBorder="1" applyAlignment="1">
      <alignment horizontal="left" vertical="top" wrapText="1"/>
    </xf>
    <xf numFmtId="0" fontId="16" fillId="7" borderId="13" xfId="0" applyFont="1" applyFill="1" applyBorder="1" applyAlignment="1">
      <alignment horizontal="left" vertical="top" wrapText="1"/>
    </xf>
    <xf numFmtId="3" fontId="13" fillId="7" borderId="13" xfId="0" applyNumberFormat="1" applyFont="1" applyFill="1" applyBorder="1" applyAlignment="1">
      <alignment horizontal="right" vertical="top"/>
    </xf>
    <xf numFmtId="3" fontId="13" fillId="7" borderId="5" xfId="0" applyNumberFormat="1" applyFont="1" applyFill="1" applyBorder="1" applyAlignment="1">
      <alignment horizontal="right" vertical="top"/>
    </xf>
    <xf numFmtId="0" fontId="16" fillId="13" borderId="4" xfId="0" applyFont="1" applyFill="1" applyBorder="1" applyAlignment="1">
      <alignment horizontal="left" vertical="top" wrapText="1"/>
    </xf>
    <xf numFmtId="0" fontId="15" fillId="7" borderId="13" xfId="0" applyFont="1" applyFill="1" applyBorder="1" applyAlignment="1">
      <alignment horizontal="left" vertical="top" wrapText="1"/>
    </xf>
    <xf numFmtId="3" fontId="16" fillId="13" borderId="13" xfId="0" applyNumberFormat="1" applyFont="1" applyFill="1" applyBorder="1" applyAlignment="1">
      <alignment horizontal="right" vertical="top"/>
    </xf>
    <xf numFmtId="3" fontId="16" fillId="13" borderId="5" xfId="0" applyNumberFormat="1" applyFont="1" applyFill="1" applyBorder="1" applyAlignment="1">
      <alignment horizontal="right" vertical="top"/>
    </xf>
    <xf numFmtId="0" fontId="16" fillId="9" borderId="4" xfId="0" applyFont="1" applyFill="1" applyBorder="1" applyAlignment="1">
      <alignment horizontal="left" vertical="top" wrapText="1"/>
    </xf>
    <xf numFmtId="3" fontId="16" fillId="9" borderId="13" xfId="0" applyNumberFormat="1" applyFont="1" applyFill="1" applyBorder="1" applyAlignment="1">
      <alignment horizontal="right" vertical="top"/>
    </xf>
    <xf numFmtId="3" fontId="16" fillId="9" borderId="5" xfId="0" applyNumberFormat="1" applyFont="1" applyFill="1" applyBorder="1" applyAlignment="1">
      <alignment horizontal="right" vertical="top"/>
    </xf>
    <xf numFmtId="3" fontId="15" fillId="0" borderId="31" xfId="0" applyNumberFormat="1" applyFont="1" applyBorder="1" applyAlignment="1" applyProtection="1">
      <alignment horizontal="right" vertical="top"/>
      <protection locked="0"/>
    </xf>
    <xf numFmtId="0" fontId="16" fillId="8" borderId="4" xfId="0" applyFont="1" applyFill="1" applyBorder="1" applyAlignment="1">
      <alignment horizontal="left" vertical="top" wrapText="1"/>
    </xf>
    <xf numFmtId="3" fontId="16" fillId="7" borderId="13" xfId="0" applyNumberFormat="1" applyFont="1" applyFill="1" applyBorder="1" applyAlignment="1">
      <alignment horizontal="right" vertical="top"/>
    </xf>
    <xf numFmtId="3" fontId="16" fillId="7" borderId="5" xfId="0" applyNumberFormat="1" applyFont="1" applyFill="1" applyBorder="1" applyAlignment="1">
      <alignment horizontal="right" vertical="top"/>
    </xf>
    <xf numFmtId="0" fontId="13" fillId="7" borderId="4" xfId="0" applyFont="1" applyFill="1" applyBorder="1" applyAlignment="1">
      <alignment vertical="top"/>
    </xf>
    <xf numFmtId="0" fontId="13" fillId="7" borderId="13" xfId="0" applyFont="1" applyFill="1" applyBorder="1" applyAlignment="1">
      <alignment vertical="top" wrapText="1"/>
    </xf>
    <xf numFmtId="3" fontId="15" fillId="7" borderId="13" xfId="0" applyNumberFormat="1" applyFont="1" applyFill="1" applyBorder="1" applyAlignment="1">
      <alignment horizontal="right" vertical="top"/>
    </xf>
    <xf numFmtId="3" fontId="15" fillId="7" borderId="5" xfId="0" applyNumberFormat="1" applyFont="1" applyFill="1" applyBorder="1" applyAlignment="1">
      <alignment horizontal="right" vertical="top"/>
    </xf>
    <xf numFmtId="0" fontId="13" fillId="0" borderId="4" xfId="0" applyFont="1" applyBorder="1" applyAlignment="1">
      <alignment horizontal="left" vertical="top" wrapText="1"/>
    </xf>
    <xf numFmtId="0" fontId="13" fillId="11" borderId="13" xfId="0" applyFont="1" applyFill="1" applyBorder="1" applyAlignment="1">
      <alignment horizontal="left" vertical="top" wrapText="1"/>
    </xf>
    <xf numFmtId="0" fontId="14" fillId="12" borderId="4" xfId="0" applyFont="1" applyFill="1" applyBorder="1" applyAlignment="1">
      <alignment horizontal="left" vertical="top" wrapText="1"/>
    </xf>
    <xf numFmtId="0" fontId="15" fillId="4" borderId="16" xfId="0" applyFont="1" applyFill="1" applyBorder="1" applyAlignment="1">
      <alignment horizontal="left" vertical="top" wrapText="1" indent="1"/>
    </xf>
    <xf numFmtId="0" fontId="15" fillId="4" borderId="19" xfId="0" applyFont="1" applyFill="1" applyBorder="1" applyAlignment="1">
      <alignment horizontal="left" vertical="top" wrapText="1" indent="1"/>
    </xf>
    <xf numFmtId="0" fontId="15" fillId="4" borderId="22" xfId="0" applyFont="1" applyFill="1" applyBorder="1" applyAlignment="1">
      <alignment horizontal="left" vertical="top" wrapText="1" indent="1"/>
    </xf>
    <xf numFmtId="0" fontId="15" fillId="0" borderId="16" xfId="0" applyFont="1" applyBorder="1" applyAlignment="1">
      <alignment horizontal="left" vertical="top" wrapText="1" indent="1"/>
    </xf>
    <xf numFmtId="0" fontId="15" fillId="0" borderId="19" xfId="0" applyFont="1" applyBorder="1" applyAlignment="1">
      <alignment horizontal="left" vertical="top" wrapText="1" indent="1"/>
    </xf>
    <xf numFmtId="0" fontId="15" fillId="0" borderId="22" xfId="0" applyFont="1" applyBorder="1" applyAlignment="1">
      <alignment horizontal="left" vertical="top" wrapText="1" indent="1"/>
    </xf>
    <xf numFmtId="0" fontId="15" fillId="4" borderId="15" xfId="0" applyFont="1" applyFill="1" applyBorder="1" applyAlignment="1">
      <alignment horizontal="left" vertical="top" wrapText="1" indent="1"/>
    </xf>
    <xf numFmtId="0" fontId="15" fillId="4" borderId="20" xfId="0" applyFont="1" applyFill="1" applyBorder="1" applyAlignment="1">
      <alignment horizontal="left" vertical="top" wrapText="1" indent="1"/>
    </xf>
    <xf numFmtId="0" fontId="15" fillId="4" borderId="17" xfId="0" applyFont="1" applyFill="1" applyBorder="1" applyAlignment="1">
      <alignment horizontal="left" vertical="top" wrapText="1" indent="1"/>
    </xf>
    <xf numFmtId="3" fontId="15" fillId="4" borderId="15" xfId="0" applyNumberFormat="1" applyFont="1" applyFill="1" applyBorder="1" applyAlignment="1" applyProtection="1">
      <alignment horizontal="right" vertical="top"/>
      <protection locked="0"/>
    </xf>
    <xf numFmtId="3" fontId="15" fillId="4" borderId="30" xfId="0" applyNumberFormat="1" applyFont="1" applyFill="1" applyBorder="1" applyAlignment="1" applyProtection="1">
      <alignment horizontal="right" vertical="top"/>
      <protection locked="0"/>
    </xf>
    <xf numFmtId="0" fontId="15" fillId="4" borderId="19" xfId="0" applyFont="1" applyFill="1" applyBorder="1" applyAlignment="1">
      <alignment horizontal="left" wrapText="1" indent="2"/>
    </xf>
    <xf numFmtId="3" fontId="15" fillId="3" borderId="18" xfId="0" applyNumberFormat="1" applyFont="1" applyFill="1" applyBorder="1" applyAlignment="1" applyProtection="1">
      <alignment vertical="top"/>
      <protection locked="0"/>
    </xf>
    <xf numFmtId="3" fontId="15" fillId="8" borderId="18" xfId="0" applyNumberFormat="1" applyFont="1" applyFill="1" applyBorder="1" applyAlignment="1">
      <alignment vertical="top"/>
    </xf>
    <xf numFmtId="3" fontId="15" fillId="3" borderId="15" xfId="0" applyNumberFormat="1" applyFont="1" applyFill="1" applyBorder="1" applyAlignment="1" applyProtection="1">
      <alignment vertical="top"/>
      <protection locked="0"/>
    </xf>
    <xf numFmtId="3" fontId="15" fillId="8" borderId="15" xfId="0" applyNumberFormat="1" applyFont="1" applyFill="1" applyBorder="1" applyAlignment="1">
      <alignment vertical="top"/>
    </xf>
    <xf numFmtId="3" fontId="15" fillId="3" borderId="21" xfId="0" applyNumberFormat="1" applyFont="1" applyFill="1" applyBorder="1" applyAlignment="1" applyProtection="1">
      <alignment vertical="top"/>
      <protection locked="0"/>
    </xf>
    <xf numFmtId="3" fontId="15" fillId="8" borderId="21" xfId="0" applyNumberFormat="1" applyFont="1" applyFill="1" applyBorder="1" applyAlignment="1">
      <alignment vertical="top"/>
    </xf>
    <xf numFmtId="3" fontId="23" fillId="7" borderId="12" xfId="0" applyNumberFormat="1" applyFont="1" applyFill="1" applyBorder="1" applyAlignment="1">
      <alignment horizontal="right" vertical="top"/>
    </xf>
    <xf numFmtId="3" fontId="16" fillId="8" borderId="12" xfId="0" applyNumberFormat="1" applyFont="1" applyFill="1" applyBorder="1" applyAlignment="1">
      <alignment horizontal="right" vertical="top"/>
    </xf>
    <xf numFmtId="3" fontId="16" fillId="8" borderId="12" xfId="0" applyNumberFormat="1" applyFont="1" applyFill="1" applyBorder="1" applyAlignment="1">
      <alignment vertical="top"/>
    </xf>
    <xf numFmtId="3" fontId="24" fillId="7" borderId="12" xfId="0" applyNumberFormat="1" applyFont="1" applyFill="1" applyBorder="1" applyAlignment="1">
      <alignment horizontal="right" vertical="top"/>
    </xf>
    <xf numFmtId="0" fontId="16" fillId="9" borderId="4" xfId="0" applyFont="1" applyFill="1" applyBorder="1" applyAlignment="1">
      <alignment horizontal="left" wrapText="1" indent="1"/>
    </xf>
    <xf numFmtId="0" fontId="15" fillId="3" borderId="16" xfId="0" applyFont="1" applyFill="1" applyBorder="1" applyAlignment="1">
      <alignment horizontal="left" wrapText="1" indent="2"/>
    </xf>
    <xf numFmtId="0" fontId="15" fillId="3" borderId="19" xfId="0" applyFont="1" applyFill="1" applyBorder="1" applyAlignment="1">
      <alignment horizontal="left" wrapText="1" indent="2"/>
    </xf>
    <xf numFmtId="0" fontId="15" fillId="3" borderId="79" xfId="0" applyFont="1" applyFill="1" applyBorder="1" applyAlignment="1">
      <alignment horizontal="left" wrapText="1" indent="2"/>
    </xf>
    <xf numFmtId="0" fontId="15" fillId="3" borderId="22" xfId="0" applyFont="1" applyFill="1" applyBorder="1" applyAlignment="1">
      <alignment horizontal="left" wrapText="1" indent="2"/>
    </xf>
    <xf numFmtId="0" fontId="16" fillId="12" borderId="4" xfId="0" applyFont="1" applyFill="1" applyBorder="1" applyAlignment="1">
      <alignment horizontal="left" wrapText="1" indent="1"/>
    </xf>
    <xf numFmtId="0" fontId="15" fillId="3" borderId="16" xfId="0" applyFont="1" applyFill="1" applyBorder="1" applyAlignment="1">
      <alignment horizontal="left" wrapText="1" indent="1"/>
    </xf>
    <xf numFmtId="0" fontId="15" fillId="3" borderId="19" xfId="0" applyFont="1" applyFill="1" applyBorder="1" applyAlignment="1">
      <alignment horizontal="left" wrapText="1" indent="1"/>
    </xf>
    <xf numFmtId="0" fontId="15" fillId="3" borderId="22" xfId="0" applyFont="1" applyFill="1" applyBorder="1" applyAlignment="1">
      <alignment horizontal="left" wrapText="1" indent="1"/>
    </xf>
    <xf numFmtId="3" fontId="15" fillId="2" borderId="32" xfId="0" applyNumberFormat="1" applyFont="1" applyFill="1" applyBorder="1" applyAlignment="1" applyProtection="1">
      <alignment horizontal="right" vertical="top"/>
      <protection locked="0"/>
    </xf>
    <xf numFmtId="3" fontId="15" fillId="2" borderId="33" xfId="0" applyNumberFormat="1" applyFont="1" applyFill="1" applyBorder="1" applyAlignment="1" applyProtection="1">
      <alignment horizontal="right" vertical="top"/>
      <protection locked="0"/>
    </xf>
    <xf numFmtId="3" fontId="15" fillId="8" borderId="32" xfId="0" applyNumberFormat="1" applyFont="1" applyFill="1" applyBorder="1" applyAlignment="1">
      <alignment horizontal="right" vertical="top"/>
    </xf>
    <xf numFmtId="3" fontId="15" fillId="8" borderId="33" xfId="0" applyNumberFormat="1" applyFont="1" applyFill="1" applyBorder="1" applyAlignment="1">
      <alignment horizontal="right" vertical="top"/>
    </xf>
    <xf numFmtId="0" fontId="13" fillId="0" borderId="67" xfId="0" applyFont="1" applyBorder="1" applyAlignment="1">
      <alignment horizontal="right" vertical="top"/>
    </xf>
    <xf numFmtId="0" fontId="15" fillId="4" borderId="71" xfId="0" applyFont="1" applyFill="1" applyBorder="1" applyAlignment="1">
      <alignment horizontal="left" vertical="top"/>
    </xf>
    <xf numFmtId="0" fontId="15" fillId="0" borderId="19" xfId="0" applyFont="1" applyBorder="1" applyAlignment="1">
      <alignment horizontal="right" vertical="top"/>
    </xf>
    <xf numFmtId="0" fontId="15" fillId="0" borderId="22" xfId="0" applyFont="1" applyBorder="1" applyAlignment="1">
      <alignment horizontal="right" vertical="top"/>
    </xf>
    <xf numFmtId="49" fontId="15" fillId="2" borderId="16" xfId="0" applyNumberFormat="1" applyFont="1" applyFill="1" applyBorder="1" applyAlignment="1" applyProtection="1">
      <alignment horizontal="left" vertical="top"/>
      <protection locked="0"/>
    </xf>
    <xf numFmtId="49" fontId="15" fillId="2" borderId="31" xfId="0" applyNumberFormat="1" applyFont="1" applyFill="1" applyBorder="1" applyAlignment="1" applyProtection="1">
      <alignment horizontal="left" vertical="top"/>
      <protection locked="0"/>
    </xf>
    <xf numFmtId="49" fontId="15" fillId="2" borderId="17" xfId="0" applyNumberFormat="1" applyFont="1" applyFill="1" applyBorder="1" applyAlignment="1" applyProtection="1">
      <alignment horizontal="left" vertical="top"/>
      <protection locked="0"/>
    </xf>
    <xf numFmtId="2" fontId="15" fillId="2" borderId="15" xfId="3" applyNumberFormat="1" applyFont="1" applyFill="1" applyBorder="1" applyAlignment="1" applyProtection="1">
      <alignment horizontal="left" vertical="top" wrapText="1"/>
      <protection locked="0"/>
    </xf>
    <xf numFmtId="49" fontId="15" fillId="2" borderId="19" xfId="0" applyNumberFormat="1" applyFont="1" applyFill="1" applyBorder="1" applyAlignment="1" applyProtection="1">
      <alignment horizontal="left" vertical="top"/>
      <protection locked="0"/>
    </xf>
    <xf numFmtId="49" fontId="15" fillId="2" borderId="33" xfId="0" applyNumberFormat="1" applyFont="1" applyFill="1" applyBorder="1" applyAlignment="1" applyProtection="1">
      <alignment horizontal="left" vertical="top"/>
      <protection locked="0"/>
    </xf>
    <xf numFmtId="49" fontId="15" fillId="2" borderId="20" xfId="0" applyNumberFormat="1" applyFont="1" applyFill="1" applyBorder="1" applyAlignment="1" applyProtection="1">
      <alignment horizontal="left" vertical="top"/>
      <protection locked="0"/>
    </xf>
    <xf numFmtId="2" fontId="15" fillId="2" borderId="18" xfId="3" applyNumberFormat="1" applyFont="1" applyFill="1" applyBorder="1" applyAlignment="1" applyProtection="1">
      <alignment horizontal="left" vertical="top" wrapText="1"/>
      <protection locked="0"/>
    </xf>
    <xf numFmtId="49" fontId="15" fillId="2" borderId="19" xfId="0" applyNumberFormat="1" applyFont="1" applyFill="1" applyBorder="1" applyAlignment="1" applyProtection="1">
      <alignment horizontal="left" vertical="top" wrapText="1"/>
      <protection locked="0"/>
    </xf>
    <xf numFmtId="49" fontId="15" fillId="2" borderId="33" xfId="0" applyNumberFormat="1" applyFont="1" applyFill="1" applyBorder="1" applyAlignment="1" applyProtection="1">
      <alignment horizontal="left" vertical="top" wrapText="1"/>
      <protection locked="0"/>
    </xf>
    <xf numFmtId="49" fontId="15" fillId="2" borderId="20" xfId="0" applyNumberFormat="1" applyFont="1" applyFill="1" applyBorder="1" applyAlignment="1" applyProtection="1">
      <alignment horizontal="left" vertical="top" wrapText="1"/>
      <protection locked="0"/>
    </xf>
    <xf numFmtId="49" fontId="15" fillId="0" borderId="19" xfId="0" applyNumberFormat="1" applyFont="1" applyBorder="1" applyAlignment="1" applyProtection="1">
      <alignment horizontal="left" vertical="top"/>
      <protection locked="0"/>
    </xf>
    <xf numFmtId="49" fontId="15" fillId="0" borderId="33" xfId="0" applyNumberFormat="1" applyFont="1" applyBorder="1" applyAlignment="1" applyProtection="1">
      <alignment horizontal="left" vertical="top"/>
      <protection locked="0"/>
    </xf>
    <xf numFmtId="49" fontId="15" fillId="0" borderId="20" xfId="0" applyNumberFormat="1" applyFont="1" applyBorder="1" applyAlignment="1" applyProtection="1">
      <alignment horizontal="left" vertical="top"/>
      <protection locked="0"/>
    </xf>
    <xf numFmtId="2" fontId="15" fillId="0" borderId="18" xfId="0" applyNumberFormat="1" applyFont="1" applyBorder="1" applyAlignment="1" applyProtection="1">
      <alignment horizontal="left" vertical="top" wrapText="1"/>
      <protection locked="0"/>
    </xf>
    <xf numFmtId="49" fontId="15" fillId="0" borderId="22" xfId="0" applyNumberFormat="1" applyFont="1" applyBorder="1" applyAlignment="1" applyProtection="1">
      <alignment horizontal="left" vertical="top"/>
      <protection locked="0"/>
    </xf>
    <xf numFmtId="49" fontId="15" fillId="0" borderId="35" xfId="0" applyNumberFormat="1" applyFont="1" applyBorder="1" applyAlignment="1" applyProtection="1">
      <alignment horizontal="left" vertical="top"/>
      <protection locked="0"/>
    </xf>
    <xf numFmtId="49" fontId="15" fillId="0" borderId="23" xfId="0" applyNumberFormat="1" applyFont="1" applyBorder="1" applyAlignment="1" applyProtection="1">
      <alignment horizontal="left" vertical="top"/>
      <protection locked="0"/>
    </xf>
    <xf numFmtId="2" fontId="15" fillId="0" borderId="21" xfId="0" applyNumberFormat="1" applyFont="1" applyBorder="1" applyAlignment="1" applyProtection="1">
      <alignment horizontal="left" vertical="top" wrapText="1"/>
      <protection locked="0"/>
    </xf>
    <xf numFmtId="3" fontId="15" fillId="2" borderId="18" xfId="4" applyNumberFormat="1" applyFont="1" applyFill="1" applyBorder="1" applyAlignment="1" applyProtection="1">
      <alignment horizontal="right" vertical="top"/>
      <protection locked="0"/>
    </xf>
    <xf numFmtId="3" fontId="15" fillId="2" borderId="15" xfId="4" applyNumberFormat="1" applyFont="1" applyFill="1" applyBorder="1" applyAlignment="1" applyProtection="1">
      <alignment horizontal="right" vertical="top"/>
      <protection locked="0"/>
    </xf>
    <xf numFmtId="3" fontId="15" fillId="0" borderId="18" xfId="0" applyNumberFormat="1" applyFont="1" applyBorder="1" applyAlignment="1" applyProtection="1">
      <alignment horizontal="right" vertical="top"/>
      <protection locked="0"/>
    </xf>
    <xf numFmtId="3" fontId="15" fillId="0" borderId="21" xfId="0" applyNumberFormat="1" applyFont="1" applyBorder="1" applyAlignment="1" applyProtection="1">
      <alignment horizontal="right" vertical="top"/>
      <protection locked="0"/>
    </xf>
    <xf numFmtId="0" fontId="15" fillId="0" borderId="4" xfId="0" applyFont="1" applyBorder="1" applyAlignment="1">
      <alignment horizontal="left"/>
    </xf>
    <xf numFmtId="0" fontId="4" fillId="7" borderId="8" xfId="0" applyFont="1" applyFill="1" applyBorder="1" applyAlignment="1">
      <alignment horizontal="right"/>
    </xf>
    <xf numFmtId="0" fontId="4" fillId="7" borderId="0" xfId="0" applyFont="1" applyFill="1"/>
    <xf numFmtId="0" fontId="4" fillId="7" borderId="0" xfId="0" applyFont="1" applyFill="1" applyAlignment="1">
      <alignment horizontal="right"/>
    </xf>
    <xf numFmtId="0" fontId="4" fillId="7" borderId="9" xfId="0" applyFont="1" applyFill="1" applyBorder="1" applyAlignment="1">
      <alignment horizontal="right"/>
    </xf>
    <xf numFmtId="0" fontId="0" fillId="7" borderId="4" xfId="0" applyFill="1" applyBorder="1"/>
    <xf numFmtId="0" fontId="0" fillId="7" borderId="13" xfId="0" applyFill="1" applyBorder="1"/>
    <xf numFmtId="0" fontId="0" fillId="7" borderId="5" xfId="0" applyFill="1" applyBorder="1"/>
    <xf numFmtId="14" fontId="11" fillId="6" borderId="57" xfId="0" applyNumberFormat="1" applyFont="1" applyFill="1" applyBorder="1" applyAlignment="1">
      <alignment horizontal="center" vertical="center" wrapText="1"/>
    </xf>
    <xf numFmtId="0" fontId="15" fillId="4" borderId="79" xfId="0" applyFont="1" applyFill="1" applyBorder="1" applyAlignment="1">
      <alignment horizontal="left" indent="1"/>
    </xf>
    <xf numFmtId="3" fontId="15" fillId="2" borderId="64" xfId="0" applyNumberFormat="1" applyFont="1" applyFill="1" applyBorder="1" applyAlignment="1" applyProtection="1">
      <alignment horizontal="right"/>
      <protection locked="0"/>
    </xf>
    <xf numFmtId="3" fontId="15" fillId="2" borderId="65" xfId="0" applyNumberFormat="1" applyFont="1" applyFill="1" applyBorder="1" applyAlignment="1" applyProtection="1">
      <alignment horizontal="right"/>
      <protection locked="0"/>
    </xf>
    <xf numFmtId="3" fontId="15" fillId="8" borderId="64" xfId="0" applyNumberFormat="1" applyFont="1" applyFill="1" applyBorder="1" applyAlignment="1">
      <alignment horizontal="right"/>
    </xf>
    <xf numFmtId="3" fontId="15" fillId="8" borderId="65" xfId="0" applyNumberFormat="1" applyFont="1" applyFill="1" applyBorder="1" applyAlignment="1">
      <alignment horizontal="right"/>
    </xf>
    <xf numFmtId="3" fontId="15" fillId="2" borderId="68" xfId="0" applyNumberFormat="1" applyFont="1" applyFill="1" applyBorder="1" applyAlignment="1" applyProtection="1">
      <alignment horizontal="right"/>
      <protection locked="0"/>
    </xf>
    <xf numFmtId="3" fontId="15" fillId="2" borderId="69" xfId="0" applyNumberFormat="1" applyFont="1" applyFill="1" applyBorder="1" applyAlignment="1" applyProtection="1">
      <alignment horizontal="right"/>
      <protection locked="0"/>
    </xf>
    <xf numFmtId="3" fontId="15" fillId="8" borderId="68" xfId="0" applyNumberFormat="1" applyFont="1" applyFill="1" applyBorder="1" applyAlignment="1">
      <alignment horizontal="right"/>
    </xf>
    <xf numFmtId="3" fontId="15" fillId="8" borderId="69" xfId="0" applyNumberFormat="1" applyFont="1" applyFill="1" applyBorder="1" applyAlignment="1">
      <alignment horizontal="right"/>
    </xf>
    <xf numFmtId="3" fontId="15" fillId="8" borderId="34" xfId="0" applyNumberFormat="1" applyFont="1" applyFill="1" applyBorder="1" applyAlignment="1">
      <alignment horizontal="right"/>
    </xf>
    <xf numFmtId="3" fontId="15" fillId="8" borderId="35" xfId="0" applyNumberFormat="1" applyFont="1" applyFill="1" applyBorder="1" applyAlignment="1">
      <alignment horizontal="right"/>
    </xf>
    <xf numFmtId="0" fontId="0" fillId="0" borderId="8" xfId="0" applyBorder="1"/>
    <xf numFmtId="3" fontId="15" fillId="0" borderId="8" xfId="0" applyNumberFormat="1" applyFont="1" applyBorder="1" applyProtection="1">
      <protection locked="0"/>
    </xf>
    <xf numFmtId="3" fontId="15" fillId="4" borderId="16" xfId="0" applyNumberFormat="1" applyFont="1" applyFill="1" applyBorder="1" applyAlignment="1" applyProtection="1">
      <alignment horizontal="right"/>
      <protection locked="0"/>
    </xf>
    <xf numFmtId="3" fontId="15" fillId="4" borderId="19" xfId="0" applyNumberFormat="1" applyFont="1" applyFill="1" applyBorder="1" applyAlignment="1" applyProtection="1">
      <alignment horizontal="right"/>
      <protection locked="0"/>
    </xf>
    <xf numFmtId="3" fontId="15" fillId="4" borderId="22" xfId="0" applyNumberFormat="1" applyFont="1" applyFill="1" applyBorder="1" applyAlignment="1" applyProtection="1">
      <alignment horizontal="right"/>
      <protection locked="0"/>
    </xf>
    <xf numFmtId="3" fontId="16" fillId="12" borderId="4" xfId="0" applyNumberFormat="1" applyFont="1" applyFill="1" applyBorder="1" applyAlignment="1">
      <alignment horizontal="right"/>
    </xf>
    <xf numFmtId="0" fontId="5" fillId="0" borderId="8" xfId="0" applyFont="1" applyBorder="1"/>
    <xf numFmtId="0" fontId="4" fillId="0" borderId="8" xfId="0" applyFont="1" applyBorder="1" applyAlignment="1">
      <alignment horizontal="left"/>
    </xf>
    <xf numFmtId="3" fontId="13" fillId="0" borderId="22" xfId="0" applyNumberFormat="1" applyFont="1" applyBorder="1" applyAlignment="1" applyProtection="1">
      <alignment horizontal="right"/>
      <protection locked="0"/>
    </xf>
    <xf numFmtId="0" fontId="4" fillId="7" borderId="2" xfId="0" applyFont="1" applyFill="1" applyBorder="1" applyAlignment="1">
      <alignment horizontal="right" vertical="top"/>
    </xf>
    <xf numFmtId="0" fontId="4" fillId="7" borderId="3" xfId="0" applyFont="1" applyFill="1" applyBorder="1" applyAlignment="1">
      <alignment vertical="top"/>
    </xf>
    <xf numFmtId="0" fontId="4" fillId="7" borderId="14" xfId="0" applyFont="1" applyFill="1" applyBorder="1" applyAlignment="1">
      <alignment vertical="top"/>
    </xf>
    <xf numFmtId="0" fontId="4" fillId="7" borderId="7" xfId="0" applyFont="1" applyFill="1" applyBorder="1" applyAlignment="1">
      <alignment vertical="top"/>
    </xf>
    <xf numFmtId="0" fontId="4" fillId="7" borderId="10" xfId="0" applyFont="1" applyFill="1" applyBorder="1" applyAlignment="1">
      <alignment vertical="top"/>
    </xf>
    <xf numFmtId="3" fontId="16" fillId="12" borderId="4" xfId="0" applyNumberFormat="1" applyFont="1" applyFill="1" applyBorder="1"/>
    <xf numFmtId="3" fontId="16" fillId="12" borderId="40" xfId="0" applyNumberFormat="1" applyFont="1" applyFill="1" applyBorder="1" applyAlignment="1">
      <alignment horizontal="right"/>
    </xf>
    <xf numFmtId="3" fontId="16" fillId="12" borderId="40" xfId="0" applyNumberFormat="1" applyFont="1" applyFill="1" applyBorder="1"/>
    <xf numFmtId="3" fontId="15" fillId="4" borderId="37" xfId="0" applyNumberFormat="1" applyFont="1" applyFill="1" applyBorder="1" applyProtection="1">
      <protection locked="0"/>
    </xf>
    <xf numFmtId="3" fontId="15" fillId="4" borderId="38" xfId="0" applyNumberFormat="1" applyFont="1" applyFill="1" applyBorder="1" applyProtection="1">
      <protection locked="0"/>
    </xf>
    <xf numFmtId="3" fontId="15" fillId="4" borderId="39" xfId="0" applyNumberFormat="1" applyFont="1" applyFill="1" applyBorder="1" applyProtection="1">
      <protection locked="0"/>
    </xf>
    <xf numFmtId="3" fontId="16" fillId="12" borderId="36" xfId="0" applyNumberFormat="1" applyFont="1" applyFill="1" applyBorder="1"/>
    <xf numFmtId="3" fontId="16" fillId="12" borderId="46" xfId="0" applyNumberFormat="1" applyFont="1" applyFill="1" applyBorder="1" applyAlignment="1">
      <alignment horizontal="right"/>
    </xf>
    <xf numFmtId="0" fontId="15" fillId="0" borderId="67" xfId="0" applyFont="1" applyBorder="1" applyAlignment="1">
      <alignment horizontal="right"/>
    </xf>
    <xf numFmtId="0" fontId="15" fillId="4" borderId="71" xfId="0" applyFont="1" applyFill="1" applyBorder="1" applyAlignment="1">
      <alignment horizontal="left" indent="1"/>
    </xf>
    <xf numFmtId="0" fontId="15" fillId="8" borderId="21" xfId="0" applyFont="1" applyFill="1" applyBorder="1" applyAlignment="1">
      <alignment horizontal="right"/>
    </xf>
    <xf numFmtId="37" fontId="15" fillId="7" borderId="10" xfId="0" applyNumberFormat="1" applyFont="1" applyFill="1" applyBorder="1" applyAlignment="1">
      <alignment horizontal="right"/>
    </xf>
    <xf numFmtId="0" fontId="7" fillId="6" borderId="106" xfId="0" applyFont="1" applyFill="1" applyBorder="1" applyAlignment="1">
      <alignment vertical="center" wrapText="1"/>
    </xf>
    <xf numFmtId="0" fontId="7" fillId="6" borderId="0" xfId="0" applyFont="1" applyFill="1" applyAlignment="1">
      <alignment vertical="center" wrapText="1"/>
    </xf>
    <xf numFmtId="0" fontId="11" fillId="6" borderId="107" xfId="0" applyFont="1" applyFill="1" applyBorder="1" applyAlignment="1">
      <alignment horizontal="right" wrapText="1"/>
    </xf>
    <xf numFmtId="0" fontId="19" fillId="6" borderId="108" xfId="0" applyFont="1" applyFill="1" applyBorder="1" applyAlignment="1">
      <alignment vertical="center"/>
    </xf>
    <xf numFmtId="0" fontId="17" fillId="6" borderId="7" xfId="0" applyFont="1" applyFill="1" applyBorder="1" applyAlignment="1">
      <alignment horizontal="right" vertical="center"/>
    </xf>
    <xf numFmtId="0" fontId="0" fillId="0" borderId="7" xfId="0" applyBorder="1"/>
    <xf numFmtId="0" fontId="18" fillId="16" borderId="13" xfId="0" applyFont="1" applyFill="1" applyBorder="1" applyAlignment="1">
      <alignment vertical="center"/>
    </xf>
    <xf numFmtId="0" fontId="32" fillId="16" borderId="12" xfId="0" applyFont="1" applyFill="1" applyBorder="1" applyAlignment="1">
      <alignment horizontal="right" vertical="center"/>
    </xf>
    <xf numFmtId="0" fontId="13" fillId="0" borderId="15" xfId="0" applyFont="1" applyBorder="1" applyAlignment="1">
      <alignment horizontal="right" vertical="center"/>
    </xf>
    <xf numFmtId="0" fontId="32" fillId="17" borderId="78" xfId="0" applyFont="1" applyFill="1" applyBorder="1" applyAlignment="1">
      <alignment vertical="center"/>
    </xf>
    <xf numFmtId="0" fontId="13" fillId="0" borderId="18" xfId="0" applyFont="1" applyBorder="1" applyAlignment="1">
      <alignment horizontal="right" vertical="center"/>
    </xf>
    <xf numFmtId="0" fontId="32" fillId="17" borderId="24" xfId="0" applyFont="1" applyFill="1" applyBorder="1" applyAlignment="1">
      <alignment vertical="center"/>
    </xf>
    <xf numFmtId="0" fontId="32" fillId="18" borderId="11" xfId="0" applyFont="1" applyFill="1" applyBorder="1" applyAlignment="1">
      <alignment horizontal="right" vertical="center"/>
    </xf>
    <xf numFmtId="0" fontId="18" fillId="18" borderId="10" xfId="0" applyFont="1" applyFill="1" applyBorder="1" applyAlignment="1">
      <alignment vertical="center"/>
    </xf>
    <xf numFmtId="3" fontId="16" fillId="12" borderId="13" xfId="0" applyNumberFormat="1" applyFont="1" applyFill="1" applyBorder="1" applyAlignment="1">
      <alignment horizontal="right"/>
    </xf>
    <xf numFmtId="3" fontId="16" fillId="12" borderId="13" xfId="0" applyNumberFormat="1" applyFont="1" applyFill="1" applyBorder="1"/>
    <xf numFmtId="0" fontId="13" fillId="0" borderId="0" xfId="0" applyFont="1" applyAlignment="1">
      <alignment horizontal="left" indent="2"/>
    </xf>
    <xf numFmtId="0" fontId="1" fillId="0" borderId="0" xfId="0" applyFont="1"/>
    <xf numFmtId="3" fontId="15" fillId="12" borderId="105" xfId="0" applyNumberFormat="1" applyFont="1" applyFill="1" applyBorder="1" applyAlignment="1">
      <alignment horizontal="right"/>
    </xf>
    <xf numFmtId="3" fontId="15" fillId="12" borderId="98" xfId="0" applyNumberFormat="1" applyFont="1" applyFill="1" applyBorder="1" applyAlignment="1">
      <alignment horizontal="right"/>
    </xf>
    <xf numFmtId="3" fontId="15" fillId="12" borderId="97" xfId="0" applyNumberFormat="1" applyFont="1" applyFill="1" applyBorder="1" applyAlignment="1">
      <alignment horizontal="right"/>
    </xf>
    <xf numFmtId="3" fontId="15" fillId="12" borderId="105" xfId="0" applyNumberFormat="1" applyFont="1" applyFill="1" applyBorder="1"/>
    <xf numFmtId="3" fontId="15" fillId="12" borderId="98" xfId="0" applyNumberFormat="1" applyFont="1" applyFill="1" applyBorder="1"/>
    <xf numFmtId="3" fontId="15" fillId="12" borderId="97" xfId="0" applyNumberFormat="1" applyFont="1" applyFill="1" applyBorder="1"/>
    <xf numFmtId="3" fontId="15" fillId="12" borderId="17" xfId="0" applyNumberFormat="1" applyFont="1" applyFill="1" applyBorder="1"/>
    <xf numFmtId="3" fontId="15" fillId="12" borderId="20" xfId="0" applyNumberFormat="1" applyFont="1" applyFill="1" applyBorder="1"/>
    <xf numFmtId="3" fontId="15" fillId="12" borderId="23" xfId="0" applyNumberFormat="1" applyFont="1" applyFill="1" applyBorder="1"/>
    <xf numFmtId="3" fontId="15" fillId="12" borderId="17" xfId="0" applyNumberFormat="1" applyFont="1" applyFill="1" applyBorder="1" applyAlignment="1">
      <alignment horizontal="right"/>
    </xf>
    <xf numFmtId="3" fontId="15" fillId="12" borderId="20" xfId="0" applyNumberFormat="1" applyFont="1" applyFill="1" applyBorder="1" applyAlignment="1">
      <alignment horizontal="right"/>
    </xf>
    <xf numFmtId="3" fontId="15" fillId="12" borderId="23" xfId="0" applyNumberFormat="1" applyFont="1" applyFill="1" applyBorder="1" applyAlignment="1">
      <alignment horizontal="right"/>
    </xf>
    <xf numFmtId="3" fontId="13" fillId="0" borderId="30" xfId="0" applyNumberFormat="1" applyFont="1" applyBorder="1" applyAlignment="1" applyProtection="1">
      <alignment horizontal="right" vertical="center"/>
      <protection locked="0"/>
    </xf>
    <xf numFmtId="3" fontId="13" fillId="0" borderId="78" xfId="0" applyNumberFormat="1" applyFont="1" applyBorder="1" applyAlignment="1" applyProtection="1">
      <alignment horizontal="right" vertical="center"/>
      <protection locked="0"/>
    </xf>
    <xf numFmtId="3" fontId="13" fillId="0" borderId="37" xfId="0" applyNumberFormat="1" applyFont="1" applyBorder="1" applyAlignment="1" applyProtection="1">
      <alignment horizontal="right" vertical="center"/>
      <protection locked="0"/>
    </xf>
    <xf numFmtId="3" fontId="13" fillId="0" borderId="32" xfId="0" applyNumberFormat="1" applyFont="1" applyBorder="1" applyAlignment="1" applyProtection="1">
      <alignment horizontal="right" vertical="center"/>
      <protection locked="0"/>
    </xf>
    <xf numFmtId="3" fontId="13" fillId="0" borderId="24" xfId="0" applyNumberFormat="1" applyFont="1" applyBorder="1" applyAlignment="1" applyProtection="1">
      <alignment horizontal="right" vertical="center"/>
      <protection locked="0"/>
    </xf>
    <xf numFmtId="3" fontId="13" fillId="0" borderId="38" xfId="0" applyNumberFormat="1" applyFont="1" applyBorder="1" applyAlignment="1" applyProtection="1">
      <alignment horizontal="right" vertical="center"/>
      <protection locked="0"/>
    </xf>
    <xf numFmtId="3" fontId="13" fillId="0" borderId="34" xfId="0" applyNumberFormat="1" applyFont="1" applyBorder="1" applyAlignment="1" applyProtection="1">
      <alignment horizontal="right" vertical="center"/>
      <protection locked="0"/>
    </xf>
    <xf numFmtId="3" fontId="13" fillId="0" borderId="25" xfId="0" applyNumberFormat="1" applyFont="1" applyBorder="1" applyAlignment="1" applyProtection="1">
      <alignment horizontal="right" vertical="center"/>
      <protection locked="0"/>
    </xf>
    <xf numFmtId="3" fontId="13" fillId="0" borderId="39" xfId="0" applyNumberFormat="1" applyFont="1" applyBorder="1" applyAlignment="1" applyProtection="1">
      <alignment horizontal="right" vertical="center"/>
      <protection locked="0"/>
    </xf>
    <xf numFmtId="3" fontId="18" fillId="18" borderId="26" xfId="0" applyNumberFormat="1" applyFont="1" applyFill="1" applyBorder="1" applyAlignment="1">
      <alignment horizontal="right" vertical="center"/>
    </xf>
    <xf numFmtId="3" fontId="18" fillId="18" borderId="10" xfId="0" applyNumberFormat="1" applyFont="1" applyFill="1" applyBorder="1" applyAlignment="1">
      <alignment horizontal="right" vertical="center"/>
    </xf>
    <xf numFmtId="3" fontId="18" fillId="18" borderId="48" xfId="0" applyNumberFormat="1" applyFont="1" applyFill="1" applyBorder="1" applyAlignment="1">
      <alignment horizontal="right" vertical="center"/>
    </xf>
    <xf numFmtId="3" fontId="13" fillId="0" borderId="33" xfId="0" applyNumberFormat="1" applyFont="1" applyBorder="1" applyAlignment="1" applyProtection="1">
      <alignment horizontal="right" vertical="center"/>
      <protection locked="0"/>
    </xf>
    <xf numFmtId="0" fontId="13" fillId="2" borderId="12" xfId="0" applyFont="1" applyFill="1" applyBorder="1" applyAlignment="1" applyProtection="1">
      <alignment vertical="top"/>
      <protection locked="0"/>
    </xf>
    <xf numFmtId="3" fontId="14" fillId="12" borderId="28" xfId="0" applyNumberFormat="1" applyFont="1" applyFill="1" applyBorder="1" applyAlignment="1">
      <alignment horizontal="right" vertical="top"/>
    </xf>
    <xf numFmtId="3" fontId="14" fillId="12" borderId="46" xfId="0" applyNumberFormat="1" applyFont="1" applyFill="1" applyBorder="1" applyAlignment="1">
      <alignment horizontal="right" vertical="top"/>
    </xf>
    <xf numFmtId="3" fontId="14" fillId="12" borderId="36" xfId="0" applyNumberFormat="1" applyFont="1" applyFill="1" applyBorder="1" applyAlignment="1">
      <alignment horizontal="right" vertical="top"/>
    </xf>
    <xf numFmtId="3" fontId="14" fillId="12" borderId="29" xfId="0" applyNumberFormat="1" applyFont="1" applyFill="1" applyBorder="1" applyAlignment="1">
      <alignment horizontal="right" vertical="top"/>
    </xf>
    <xf numFmtId="3" fontId="13" fillId="8" borderId="28" xfId="0" applyNumberFormat="1" applyFont="1" applyFill="1" applyBorder="1" applyAlignment="1">
      <alignment horizontal="right" vertical="top" wrapText="1"/>
    </xf>
    <xf numFmtId="3" fontId="13" fillId="8" borderId="29" xfId="0" applyNumberFormat="1" applyFont="1" applyFill="1" applyBorder="1" applyAlignment="1">
      <alignment horizontal="right" vertical="top" wrapText="1"/>
    </xf>
    <xf numFmtId="3" fontId="13" fillId="8" borderId="40" xfId="0" applyNumberFormat="1" applyFont="1" applyFill="1" applyBorder="1" applyAlignment="1">
      <alignment horizontal="right" vertical="top" wrapText="1"/>
    </xf>
    <xf numFmtId="3" fontId="13" fillId="8" borderId="36" xfId="0" applyNumberFormat="1" applyFont="1" applyFill="1" applyBorder="1" applyAlignment="1">
      <alignment horizontal="right" vertical="top" wrapText="1"/>
    </xf>
    <xf numFmtId="0" fontId="18" fillId="16" borderId="13" xfId="0" applyFont="1" applyFill="1" applyBorder="1" applyAlignment="1">
      <alignment horizontal="right" vertical="center" wrapText="1"/>
    </xf>
    <xf numFmtId="0" fontId="14" fillId="9" borderId="4" xfId="0" applyFont="1" applyFill="1" applyBorder="1" applyAlignment="1">
      <alignment vertical="top" wrapText="1"/>
    </xf>
    <xf numFmtId="0" fontId="14" fillId="0" borderId="4" xfId="0" applyFont="1" applyBorder="1"/>
    <xf numFmtId="3" fontId="13" fillId="0" borderId="28" xfId="3" applyNumberFormat="1" applyFont="1" applyFill="1" applyBorder="1" applyAlignment="1" applyProtection="1">
      <alignment horizontal="right"/>
      <protection locked="0"/>
    </xf>
    <xf numFmtId="0" fontId="27" fillId="7" borderId="30" xfId="3" applyNumberFormat="1" applyFont="1" applyFill="1" applyBorder="1" applyAlignment="1" applyProtection="1">
      <alignment horizontal="right"/>
    </xf>
    <xf numFmtId="0" fontId="27" fillId="7" borderId="31" xfId="3" applyNumberFormat="1" applyFont="1" applyFill="1" applyBorder="1" applyAlignment="1" applyProtection="1">
      <alignment horizontal="right"/>
    </xf>
    <xf numFmtId="0" fontId="27" fillId="7" borderId="34" xfId="3" applyNumberFormat="1" applyFont="1" applyFill="1" applyBorder="1" applyAlignment="1" applyProtection="1">
      <alignment horizontal="right"/>
    </xf>
    <xf numFmtId="0" fontId="27" fillId="7" borderId="35" xfId="3" applyNumberFormat="1" applyFont="1" applyFill="1" applyBorder="1" applyAlignment="1" applyProtection="1">
      <alignment horizontal="right"/>
    </xf>
    <xf numFmtId="0" fontId="27" fillId="7" borderId="37" xfId="0" applyFont="1" applyFill="1" applyBorder="1" applyAlignment="1">
      <alignment horizontal="right"/>
    </xf>
    <xf numFmtId="0" fontId="27" fillId="7" borderId="31" xfId="0" applyFont="1" applyFill="1" applyBorder="1" applyAlignment="1">
      <alignment horizontal="right"/>
    </xf>
    <xf numFmtId="0" fontId="27" fillId="7" borderId="39" xfId="0" applyFont="1" applyFill="1" applyBorder="1" applyAlignment="1">
      <alignment horizontal="right"/>
    </xf>
    <xf numFmtId="0" fontId="27" fillId="7" borderId="35" xfId="0" applyFont="1" applyFill="1" applyBorder="1" applyAlignment="1">
      <alignment horizontal="right"/>
    </xf>
    <xf numFmtId="3" fontId="27" fillId="7" borderId="15" xfId="0" applyNumberFormat="1" applyFont="1" applyFill="1" applyBorder="1" applyAlignment="1">
      <alignment horizontal="right"/>
    </xf>
    <xf numFmtId="3" fontId="27" fillId="7" borderId="18" xfId="0" applyNumberFormat="1" applyFont="1" applyFill="1" applyBorder="1" applyAlignment="1">
      <alignment horizontal="right"/>
    </xf>
    <xf numFmtId="3" fontId="27" fillId="7" borderId="21" xfId="0" applyNumberFormat="1" applyFont="1" applyFill="1" applyBorder="1" applyAlignment="1">
      <alignment horizontal="right"/>
    </xf>
    <xf numFmtId="3" fontId="27" fillId="7" borderId="18" xfId="0" applyNumberFormat="1" applyFont="1" applyFill="1" applyBorder="1" applyAlignment="1">
      <alignment horizontal="right" vertical="top"/>
    </xf>
    <xf numFmtId="3" fontId="27" fillId="7" borderId="12" xfId="0" applyNumberFormat="1" applyFont="1" applyFill="1" applyBorder="1" applyAlignment="1">
      <alignment horizontal="right"/>
    </xf>
    <xf numFmtId="3" fontId="27" fillId="7" borderId="15" xfId="0" applyNumberFormat="1" applyFont="1" applyFill="1" applyBorder="1" applyAlignment="1">
      <alignment horizontal="right" vertical="top"/>
    </xf>
    <xf numFmtId="3" fontId="27" fillId="7" borderId="21" xfId="0" applyNumberFormat="1" applyFont="1" applyFill="1" applyBorder="1" applyAlignment="1">
      <alignment horizontal="right" vertical="top"/>
    </xf>
    <xf numFmtId="3" fontId="27" fillId="7" borderId="63" xfId="0" applyNumberFormat="1" applyFont="1" applyFill="1" applyBorder="1" applyAlignment="1">
      <alignment horizontal="right"/>
    </xf>
    <xf numFmtId="3" fontId="13" fillId="0" borderId="19" xfId="0" applyNumberFormat="1" applyFont="1" applyBorder="1" applyAlignment="1" applyProtection="1">
      <alignment horizontal="right" vertical="center"/>
      <protection locked="0"/>
    </xf>
    <xf numFmtId="0" fontId="15" fillId="4" borderId="19" xfId="0" applyFont="1" applyFill="1" applyBorder="1" applyAlignment="1">
      <alignment horizontal="left" wrapText="1" indent="1"/>
    </xf>
    <xf numFmtId="3" fontId="15" fillId="2" borderId="16" xfId="0" applyNumberFormat="1" applyFont="1" applyFill="1" applyBorder="1" applyAlignment="1" applyProtection="1">
      <alignment horizontal="right" vertical="top"/>
      <protection locked="0"/>
    </xf>
    <xf numFmtId="3" fontId="15" fillId="2" borderId="19" xfId="0" applyNumberFormat="1" applyFont="1" applyFill="1" applyBorder="1" applyAlignment="1" applyProtection="1">
      <alignment horizontal="right" vertical="top"/>
      <protection locked="0"/>
    </xf>
    <xf numFmtId="3" fontId="15" fillId="2" borderId="19" xfId="0" applyNumberFormat="1" applyFont="1" applyFill="1" applyBorder="1" applyAlignment="1" applyProtection="1">
      <alignment horizontal="right" vertical="top" wrapText="1"/>
      <protection locked="0"/>
    </xf>
    <xf numFmtId="3" fontId="15" fillId="0" borderId="19" xfId="0" applyNumberFormat="1" applyFont="1" applyBorder="1" applyAlignment="1" applyProtection="1">
      <alignment horizontal="right" vertical="top"/>
      <protection locked="0"/>
    </xf>
    <xf numFmtId="3" fontId="15" fillId="0" borderId="22" xfId="0" applyNumberFormat="1" applyFont="1" applyBorder="1" applyAlignment="1" applyProtection="1">
      <alignment horizontal="right" vertical="top"/>
      <protection locked="0"/>
    </xf>
    <xf numFmtId="37" fontId="15" fillId="0" borderId="0" xfId="0" applyNumberFormat="1" applyFont="1" applyAlignment="1" applyProtection="1">
      <alignment horizontal="left" wrapText="1"/>
      <protection locked="0"/>
    </xf>
    <xf numFmtId="3" fontId="13" fillId="0" borderId="29" xfId="3" applyNumberFormat="1" applyFont="1" applyFill="1" applyBorder="1" applyAlignment="1" applyProtection="1">
      <alignment horizontal="right"/>
      <protection locked="0"/>
    </xf>
    <xf numFmtId="3" fontId="13" fillId="0" borderId="28" xfId="0" applyNumberFormat="1" applyFont="1" applyBorder="1" applyAlignment="1" applyProtection="1">
      <alignment horizontal="right"/>
      <protection locked="0"/>
    </xf>
    <xf numFmtId="3" fontId="13" fillId="0" borderId="36" xfId="0" applyNumberFormat="1" applyFont="1" applyBorder="1" applyAlignment="1" applyProtection="1">
      <alignment horizontal="right"/>
      <protection locked="0"/>
    </xf>
    <xf numFmtId="3" fontId="13" fillId="0" borderId="29" xfId="0" applyNumberFormat="1" applyFont="1" applyBorder="1" applyAlignment="1" applyProtection="1">
      <alignment horizontal="right"/>
      <protection locked="0"/>
    </xf>
    <xf numFmtId="49" fontId="15" fillId="2" borderId="31" xfId="0" applyNumberFormat="1" applyFont="1" applyFill="1" applyBorder="1" applyAlignment="1" applyProtection="1">
      <alignment horizontal="left" vertical="top" wrapText="1"/>
      <protection locked="0"/>
    </xf>
    <xf numFmtId="49" fontId="15" fillId="0" borderId="33" xfId="0" applyNumberFormat="1" applyFont="1" applyBorder="1" applyAlignment="1" applyProtection="1">
      <alignment horizontal="left" vertical="top" wrapText="1"/>
      <protection locked="0"/>
    </xf>
    <xf numFmtId="49" fontId="15" fillId="0" borderId="35" xfId="0" applyNumberFormat="1" applyFont="1" applyBorder="1" applyAlignment="1" applyProtection="1">
      <alignment horizontal="left" vertical="top" wrapText="1"/>
      <protection locked="0"/>
    </xf>
    <xf numFmtId="0" fontId="15" fillId="4" borderId="79" xfId="0" applyFont="1" applyFill="1" applyBorder="1" applyAlignment="1">
      <alignment horizontal="left" vertical="top" wrapText="1" indent="1"/>
    </xf>
    <xf numFmtId="3" fontId="13" fillId="0" borderId="64" xfId="0" applyNumberFormat="1" applyFont="1" applyBorder="1" applyAlignment="1" applyProtection="1">
      <alignment horizontal="right" vertical="top"/>
      <protection locked="0"/>
    </xf>
    <xf numFmtId="0" fontId="27" fillId="7" borderId="4" xfId="0" applyFont="1" applyFill="1" applyBorder="1"/>
    <xf numFmtId="0" fontId="11" fillId="6" borderId="50" xfId="0" applyFont="1" applyFill="1" applyBorder="1" applyAlignment="1">
      <alignment horizontal="left" wrapText="1"/>
    </xf>
    <xf numFmtId="0" fontId="11" fillId="6" borderId="50" xfId="0" applyFont="1" applyFill="1" applyBorder="1" applyAlignment="1">
      <alignment horizontal="right" wrapText="1"/>
    </xf>
    <xf numFmtId="3" fontId="15" fillId="2" borderId="31" xfId="4" applyNumberFormat="1" applyFont="1" applyFill="1" applyBorder="1" applyAlignment="1" applyProtection="1">
      <alignment horizontal="right" vertical="top"/>
      <protection locked="0"/>
    </xf>
    <xf numFmtId="3" fontId="15" fillId="2" borderId="33" xfId="4" applyNumberFormat="1" applyFont="1" applyFill="1" applyBorder="1" applyAlignment="1" applyProtection="1">
      <alignment horizontal="right" vertical="top"/>
      <protection locked="0"/>
    </xf>
    <xf numFmtId="3" fontId="15" fillId="0" borderId="33" xfId="0" applyNumberFormat="1" applyFont="1" applyBorder="1" applyAlignment="1" applyProtection="1">
      <alignment horizontal="right" vertical="top"/>
      <protection locked="0"/>
    </xf>
    <xf numFmtId="3" fontId="15" fillId="0" borderId="35" xfId="0" applyNumberFormat="1" applyFont="1" applyBorder="1" applyAlignment="1" applyProtection="1">
      <alignment horizontal="right" vertical="top"/>
      <protection locked="0"/>
    </xf>
    <xf numFmtId="3" fontId="13" fillId="0" borderId="24" xfId="0" applyNumberFormat="1" applyFont="1" applyBorder="1" applyAlignment="1" applyProtection="1">
      <alignment horizontal="right" vertical="top"/>
      <protection locked="0"/>
    </xf>
    <xf numFmtId="3" fontId="13" fillId="0" borderId="26" xfId="0" applyNumberFormat="1" applyFont="1" applyBorder="1" applyAlignment="1" applyProtection="1">
      <alignment horizontal="right" vertical="top"/>
      <protection locked="0"/>
    </xf>
    <xf numFmtId="3" fontId="16" fillId="7" borderId="29" xfId="4" applyNumberFormat="1" applyFont="1" applyFill="1" applyBorder="1" applyProtection="1"/>
    <xf numFmtId="3" fontId="15" fillId="0" borderId="0" xfId="0" applyNumberFormat="1" applyFont="1" applyAlignment="1">
      <alignment vertical="top"/>
    </xf>
    <xf numFmtId="0" fontId="11" fillId="6" borderId="50" xfId="0" applyFont="1" applyFill="1" applyBorder="1" applyAlignment="1">
      <alignment horizontal="left"/>
    </xf>
    <xf numFmtId="3" fontId="15" fillId="0" borderId="12" xfId="0" applyNumberFormat="1" applyFont="1" applyBorder="1"/>
    <xf numFmtId="0" fontId="16" fillId="13" borderId="10" xfId="0" applyFont="1" applyFill="1" applyBorder="1" applyAlignment="1">
      <alignment horizontal="left"/>
    </xf>
    <xf numFmtId="3" fontId="13" fillId="8" borderId="98" xfId="0" applyNumberFormat="1" applyFont="1" applyFill="1" applyBorder="1" applyAlignment="1">
      <alignment horizontal="right" vertical="top"/>
    </xf>
    <xf numFmtId="0" fontId="15" fillId="8" borderId="4" xfId="0" applyFont="1" applyFill="1" applyBorder="1" applyAlignment="1">
      <alignment horizontal="right" vertical="top" wrapText="1"/>
    </xf>
    <xf numFmtId="0" fontId="14" fillId="8" borderId="4" xfId="0" applyFont="1" applyFill="1" applyBorder="1" applyAlignment="1">
      <alignment horizontal="left" wrapText="1"/>
    </xf>
    <xf numFmtId="3" fontId="14" fillId="8" borderId="4" xfId="0" applyNumberFormat="1" applyFont="1" applyFill="1" applyBorder="1" applyAlignment="1">
      <alignment horizontal="right" vertical="top"/>
    </xf>
    <xf numFmtId="3" fontId="14" fillId="8" borderId="46" xfId="0" applyNumberFormat="1" applyFont="1" applyFill="1" applyBorder="1" applyAlignment="1">
      <alignment horizontal="right" vertical="top"/>
    </xf>
    <xf numFmtId="3" fontId="14" fillId="8" borderId="13" xfId="0" applyNumberFormat="1" applyFont="1" applyFill="1" applyBorder="1" applyAlignment="1">
      <alignment horizontal="right" vertical="top"/>
    </xf>
    <xf numFmtId="2" fontId="15" fillId="2" borderId="15" xfId="3" applyNumberFormat="1" applyFont="1" applyFill="1" applyBorder="1" applyAlignment="1" applyProtection="1">
      <alignment horizontal="right" vertical="top"/>
      <protection locked="0"/>
    </xf>
    <xf numFmtId="2" fontId="15" fillId="2" borderId="18" xfId="3" applyNumberFormat="1" applyFont="1" applyFill="1" applyBorder="1" applyAlignment="1" applyProtection="1">
      <alignment horizontal="right" vertical="top"/>
      <protection locked="0"/>
    </xf>
    <xf numFmtId="2" fontId="15" fillId="0" borderId="18" xfId="0" applyNumberFormat="1" applyFont="1" applyBorder="1" applyAlignment="1" applyProtection="1">
      <alignment horizontal="right" vertical="top"/>
      <protection locked="0"/>
    </xf>
    <xf numFmtId="2" fontId="15" fillId="0" borderId="21" xfId="0" applyNumberFormat="1" applyFont="1" applyBorder="1" applyAlignment="1" applyProtection="1">
      <alignment horizontal="right" vertical="top"/>
      <protection locked="0"/>
    </xf>
    <xf numFmtId="0" fontId="15" fillId="12" borderId="4" xfId="0" applyFont="1" applyFill="1" applyBorder="1" applyAlignment="1">
      <alignment horizontal="left"/>
    </xf>
    <xf numFmtId="0" fontId="16" fillId="12" borderId="22" xfId="0" applyFont="1" applyFill="1" applyBorder="1" applyAlignment="1">
      <alignment horizontal="left" wrapText="1"/>
    </xf>
    <xf numFmtId="3" fontId="15" fillId="8" borderId="28" xfId="0" applyNumberFormat="1" applyFont="1" applyFill="1" applyBorder="1" applyAlignment="1">
      <alignment horizontal="right"/>
    </xf>
    <xf numFmtId="3" fontId="15" fillId="8" borderId="29" xfId="0" applyNumberFormat="1" applyFont="1" applyFill="1" applyBorder="1" applyAlignment="1">
      <alignment horizontal="right"/>
    </xf>
    <xf numFmtId="14" fontId="13" fillId="0" borderId="30" xfId="0" applyNumberFormat="1" applyFont="1" applyBorder="1" applyAlignment="1" applyProtection="1">
      <alignment horizontal="right" wrapText="1"/>
      <protection locked="0"/>
    </xf>
    <xf numFmtId="14" fontId="13" fillId="2" borderId="37" xfId="0" applyNumberFormat="1" applyFont="1" applyFill="1" applyBorder="1" applyAlignment="1" applyProtection="1">
      <alignment horizontal="right" wrapText="1"/>
      <protection locked="0"/>
    </xf>
    <xf numFmtId="3" fontId="27" fillId="7" borderId="16" xfId="0" applyNumberFormat="1" applyFont="1" applyFill="1" applyBorder="1" applyAlignment="1">
      <alignment horizontal="right"/>
    </xf>
    <xf numFmtId="3" fontId="27" fillId="7" borderId="5" xfId="0" applyNumberFormat="1" applyFont="1" applyFill="1" applyBorder="1" applyAlignment="1">
      <alignment horizontal="right"/>
    </xf>
    <xf numFmtId="168" fontId="13" fillId="0" borderId="0" xfId="3" applyNumberFormat="1" applyFont="1" applyFill="1" applyBorder="1" applyAlignment="1" applyProtection="1">
      <alignment horizontal="right" vertical="top"/>
    </xf>
    <xf numFmtId="37" fontId="15" fillId="7" borderId="9" xfId="0" applyNumberFormat="1" applyFont="1" applyFill="1" applyBorder="1" applyAlignment="1">
      <alignment horizontal="right"/>
    </xf>
    <xf numFmtId="37" fontId="15" fillId="7" borderId="3" xfId="0" applyNumberFormat="1" applyFont="1" applyFill="1" applyBorder="1" applyAlignment="1">
      <alignment horizontal="right"/>
    </xf>
    <xf numFmtId="0" fontId="13" fillId="17" borderId="11" xfId="0" applyFont="1" applyFill="1" applyBorder="1" applyAlignment="1">
      <alignment horizontal="right" vertical="top"/>
    </xf>
    <xf numFmtId="3" fontId="15" fillId="11" borderId="5" xfId="0" applyNumberFormat="1" applyFont="1" applyFill="1" applyBorder="1" applyAlignment="1">
      <alignment horizontal="right"/>
    </xf>
    <xf numFmtId="3" fontId="16" fillId="11" borderId="5" xfId="0" applyNumberFormat="1" applyFont="1" applyFill="1" applyBorder="1" applyAlignment="1">
      <alignment horizontal="right"/>
    </xf>
    <xf numFmtId="0" fontId="15" fillId="2" borderId="16" xfId="2" applyFont="1" applyFill="1" applyBorder="1" applyAlignment="1">
      <alignment horizontal="left" vertical="top" indent="1"/>
    </xf>
    <xf numFmtId="37" fontId="15" fillId="7" borderId="7" xfId="0" applyNumberFormat="1" applyFont="1" applyFill="1" applyBorder="1" applyAlignment="1">
      <alignment horizontal="right"/>
    </xf>
    <xf numFmtId="0" fontId="13" fillId="17" borderId="6" xfId="0" applyFont="1" applyFill="1" applyBorder="1" applyAlignment="1">
      <alignment horizontal="right" vertical="top"/>
    </xf>
    <xf numFmtId="0" fontId="13" fillId="17" borderId="12" xfId="0" applyFont="1" applyFill="1" applyBorder="1" applyAlignment="1">
      <alignment horizontal="right" vertical="top"/>
    </xf>
    <xf numFmtId="0" fontId="16" fillId="13" borderId="23" xfId="0" applyFont="1" applyFill="1" applyBorder="1" applyAlignment="1">
      <alignment horizontal="left" vertical="top" wrapText="1"/>
    </xf>
    <xf numFmtId="3" fontId="15" fillId="7" borderId="3" xfId="0" applyNumberFormat="1" applyFont="1" applyFill="1" applyBorder="1"/>
    <xf numFmtId="3" fontId="15" fillId="7" borderId="14" xfId="0" applyNumberFormat="1" applyFont="1" applyFill="1" applyBorder="1"/>
    <xf numFmtId="3" fontId="15" fillId="3" borderId="67" xfId="0" applyNumberFormat="1" applyFont="1" applyFill="1" applyBorder="1" applyProtection="1">
      <protection locked="0"/>
    </xf>
    <xf numFmtId="3" fontId="15" fillId="8" borderId="67" xfId="0" applyNumberFormat="1" applyFont="1" applyFill="1" applyBorder="1"/>
    <xf numFmtId="3" fontId="27" fillId="7" borderId="67" xfId="0" applyNumberFormat="1" applyFont="1" applyFill="1" applyBorder="1" applyAlignment="1">
      <alignment horizontal="right"/>
    </xf>
    <xf numFmtId="3" fontId="16" fillId="9" borderId="2" xfId="0" applyNumberFormat="1" applyFont="1" applyFill="1" applyBorder="1" applyAlignment="1">
      <alignment horizontal="right" vertical="top"/>
    </xf>
    <xf numFmtId="3" fontId="16" fillId="9" borderId="3" xfId="0" applyNumberFormat="1" applyFont="1" applyFill="1" applyBorder="1" applyAlignment="1">
      <alignment horizontal="right" vertical="top"/>
    </xf>
    <xf numFmtId="3" fontId="16" fillId="9" borderId="14" xfId="0" applyNumberFormat="1" applyFont="1" applyFill="1" applyBorder="1" applyAlignment="1">
      <alignment horizontal="right" vertical="top"/>
    </xf>
    <xf numFmtId="0" fontId="16" fillId="13" borderId="2" xfId="0" applyFont="1" applyFill="1" applyBorder="1" applyAlignment="1">
      <alignment horizontal="left"/>
    </xf>
    <xf numFmtId="3" fontId="16" fillId="9" borderId="4" xfId="0" applyNumberFormat="1" applyFont="1" applyFill="1" applyBorder="1" applyAlignment="1">
      <alignment horizontal="right" vertical="top"/>
    </xf>
    <xf numFmtId="0" fontId="15" fillId="11" borderId="0" xfId="0" applyFont="1" applyFill="1" applyAlignment="1">
      <alignment vertical="top" wrapText="1"/>
    </xf>
    <xf numFmtId="0" fontId="15" fillId="13" borderId="92" xfId="0" applyFont="1" applyFill="1" applyBorder="1" applyAlignment="1">
      <alignment vertical="top" wrapText="1"/>
    </xf>
    <xf numFmtId="0" fontId="15" fillId="7" borderId="7" xfId="2" applyFont="1" applyFill="1" applyBorder="1"/>
    <xf numFmtId="3" fontId="27" fillId="11" borderId="30" xfId="0" applyNumberFormat="1" applyFont="1" applyFill="1" applyBorder="1" applyAlignment="1">
      <alignment horizontal="right"/>
    </xf>
    <xf numFmtId="3" fontId="27" fillId="11" borderId="37" xfId="0" applyNumberFormat="1" applyFont="1" applyFill="1" applyBorder="1" applyAlignment="1">
      <alignment horizontal="right"/>
    </xf>
    <xf numFmtId="3" fontId="27" fillId="11" borderId="32" xfId="0" applyNumberFormat="1" applyFont="1" applyFill="1" applyBorder="1" applyAlignment="1">
      <alignment horizontal="right"/>
    </xf>
    <xf numFmtId="3" fontId="27" fillId="11" borderId="38" xfId="0" applyNumberFormat="1" applyFont="1" applyFill="1" applyBorder="1" applyAlignment="1">
      <alignment horizontal="right"/>
    </xf>
    <xf numFmtId="3" fontId="27" fillId="7" borderId="32" xfId="0" applyNumberFormat="1" applyFont="1" applyFill="1" applyBorder="1" applyAlignment="1">
      <alignment horizontal="right"/>
    </xf>
    <xf numFmtId="3" fontId="27" fillId="7" borderId="38" xfId="0" applyNumberFormat="1" applyFont="1" applyFill="1" applyBorder="1" applyAlignment="1">
      <alignment horizontal="right"/>
    </xf>
    <xf numFmtId="3" fontId="27" fillId="11" borderId="34" xfId="0" applyNumberFormat="1" applyFont="1" applyFill="1" applyBorder="1" applyAlignment="1">
      <alignment horizontal="right"/>
    </xf>
    <xf numFmtId="3" fontId="27" fillId="11" borderId="39" xfId="0" applyNumberFormat="1" applyFont="1" applyFill="1" applyBorder="1" applyAlignment="1">
      <alignment horizontal="right"/>
    </xf>
    <xf numFmtId="3" fontId="33" fillId="11" borderId="28" xfId="0" applyNumberFormat="1" applyFont="1" applyFill="1" applyBorder="1" applyAlignment="1">
      <alignment horizontal="right"/>
    </xf>
    <xf numFmtId="3" fontId="33" fillId="11" borderId="36" xfId="0" applyNumberFormat="1" applyFont="1" applyFill="1" applyBorder="1" applyAlignment="1">
      <alignment horizontal="right"/>
    </xf>
    <xf numFmtId="3" fontId="27" fillId="11" borderId="28" xfId="0" applyNumberFormat="1" applyFont="1" applyFill="1" applyBorder="1" applyAlignment="1">
      <alignment horizontal="right"/>
    </xf>
    <xf numFmtId="3" fontId="27" fillId="11" borderId="36" xfId="0" applyNumberFormat="1" applyFont="1" applyFill="1" applyBorder="1" applyAlignment="1">
      <alignment horizontal="right"/>
    </xf>
    <xf numFmtId="3" fontId="27" fillId="11" borderId="30" xfId="0" applyNumberFormat="1" applyFont="1" applyFill="1" applyBorder="1" applyAlignment="1">
      <alignment horizontal="right" vertical="top"/>
    </xf>
    <xf numFmtId="3" fontId="27" fillId="11" borderId="37" xfId="0" applyNumberFormat="1" applyFont="1" applyFill="1" applyBorder="1" applyAlignment="1">
      <alignment horizontal="right" vertical="top"/>
    </xf>
    <xf numFmtId="37" fontId="15" fillId="7" borderId="0" xfId="0" applyNumberFormat="1" applyFont="1" applyFill="1" applyProtection="1">
      <protection locked="0"/>
    </xf>
    <xf numFmtId="37" fontId="15" fillId="0" borderId="12" xfId="0" applyNumberFormat="1" applyFont="1" applyBorder="1" applyProtection="1">
      <protection locked="0"/>
    </xf>
    <xf numFmtId="0" fontId="0" fillId="7" borderId="0" xfId="0" applyFill="1" applyProtection="1">
      <protection locked="0"/>
    </xf>
    <xf numFmtId="0" fontId="15" fillId="13" borderId="12" xfId="0" applyFont="1" applyFill="1" applyBorder="1" applyAlignment="1">
      <alignment vertical="top" wrapText="1"/>
    </xf>
    <xf numFmtId="0" fontId="16" fillId="13" borderId="12" xfId="0" applyFont="1" applyFill="1" applyBorder="1" applyAlignment="1">
      <alignment horizontal="left" vertical="top" wrapText="1"/>
    </xf>
    <xf numFmtId="0" fontId="15" fillId="11" borderId="0" xfId="0" applyFont="1" applyFill="1"/>
    <xf numFmtId="0" fontId="15" fillId="11" borderId="6" xfId="0" applyFont="1" applyFill="1" applyBorder="1" applyAlignment="1" applyProtection="1">
      <alignment vertical="top" wrapText="1"/>
      <protection locked="0"/>
    </xf>
    <xf numFmtId="0" fontId="15" fillId="11" borderId="7" xfId="0" applyFont="1" applyFill="1" applyBorder="1" applyAlignment="1" applyProtection="1">
      <alignment vertical="top" wrapText="1"/>
      <protection locked="0"/>
    </xf>
    <xf numFmtId="0" fontId="13" fillId="0" borderId="63" xfId="0" applyFont="1" applyBorder="1" applyAlignment="1">
      <alignment horizontal="right"/>
    </xf>
    <xf numFmtId="3" fontId="16" fillId="9" borderId="4" xfId="0" applyNumberFormat="1" applyFont="1" applyFill="1" applyBorder="1" applyAlignment="1">
      <alignment horizontal="right"/>
    </xf>
    <xf numFmtId="3" fontId="15" fillId="2" borderId="96" xfId="0" applyNumberFormat="1" applyFont="1" applyFill="1" applyBorder="1" applyAlignment="1" applyProtection="1">
      <alignment horizontal="right"/>
      <protection locked="0"/>
    </xf>
    <xf numFmtId="3" fontId="15" fillId="2" borderId="94" xfId="0" applyNumberFormat="1" applyFont="1" applyFill="1" applyBorder="1" applyAlignment="1" applyProtection="1">
      <alignment horizontal="right"/>
      <protection locked="0"/>
    </xf>
    <xf numFmtId="3" fontId="15" fillId="7" borderId="3" xfId="0" applyNumberFormat="1" applyFont="1" applyFill="1" applyBorder="1" applyAlignment="1">
      <alignment horizontal="right"/>
    </xf>
    <xf numFmtId="3" fontId="15" fillId="7" borderId="14" xfId="0" applyNumberFormat="1" applyFont="1" applyFill="1" applyBorder="1" applyAlignment="1">
      <alignment horizontal="right"/>
    </xf>
    <xf numFmtId="0" fontId="13" fillId="0" borderId="67" xfId="0" applyFont="1" applyBorder="1" applyAlignment="1">
      <alignment horizontal="right"/>
    </xf>
    <xf numFmtId="0" fontId="16" fillId="12" borderId="13" xfId="0" applyFont="1" applyFill="1" applyBorder="1" applyAlignment="1">
      <alignment horizontal="left"/>
    </xf>
    <xf numFmtId="0" fontId="15" fillId="4" borderId="77" xfId="0" applyFont="1" applyFill="1" applyBorder="1" applyAlignment="1">
      <alignment horizontal="left" indent="1"/>
    </xf>
    <xf numFmtId="0" fontId="15" fillId="4" borderId="20" xfId="0" applyFont="1" applyFill="1" applyBorder="1" applyAlignment="1">
      <alignment horizontal="left" indent="1"/>
    </xf>
    <xf numFmtId="3" fontId="15" fillId="7" borderId="0" xfId="0" applyNumberFormat="1" applyFont="1" applyFill="1" applyAlignment="1">
      <alignment horizontal="right"/>
    </xf>
    <xf numFmtId="3" fontId="15" fillId="7" borderId="9" xfId="0" applyNumberFormat="1" applyFont="1" applyFill="1" applyBorder="1" applyAlignment="1">
      <alignment horizontal="right"/>
    </xf>
    <xf numFmtId="0" fontId="15" fillId="4" borderId="20" xfId="0" applyFont="1" applyFill="1" applyBorder="1" applyAlignment="1">
      <alignment horizontal="left" vertical="top" indent="1"/>
    </xf>
    <xf numFmtId="0" fontId="13" fillId="0" borderId="63" xfId="0" applyFont="1" applyBorder="1" applyAlignment="1">
      <alignment horizontal="right" vertical="top"/>
    </xf>
    <xf numFmtId="49" fontId="15" fillId="7" borderId="6" xfId="0" applyNumberFormat="1" applyFont="1" applyFill="1" applyBorder="1" applyAlignment="1" applyProtection="1">
      <alignment horizontal="left" vertical="top" wrapText="1"/>
      <protection locked="0"/>
    </xf>
    <xf numFmtId="3" fontId="16" fillId="8" borderId="26" xfId="0" applyNumberFormat="1" applyFont="1" applyFill="1" applyBorder="1" applyAlignment="1">
      <alignment horizontal="right"/>
    </xf>
    <xf numFmtId="3" fontId="16" fillId="8" borderId="27" xfId="0" applyNumberFormat="1" applyFont="1" applyFill="1" applyBorder="1" applyAlignment="1">
      <alignment horizontal="right"/>
    </xf>
    <xf numFmtId="3" fontId="27" fillId="7" borderId="0" xfId="0" applyNumberFormat="1" applyFont="1" applyFill="1" applyAlignment="1" applyProtection="1">
      <alignment horizontal="right"/>
      <protection locked="0"/>
    </xf>
    <xf numFmtId="3" fontId="27" fillId="7" borderId="0" xfId="0" applyNumberFormat="1" applyFont="1" applyFill="1" applyAlignment="1">
      <alignment horizontal="right"/>
    </xf>
    <xf numFmtId="3" fontId="16" fillId="8" borderId="47" xfId="0" applyNumberFormat="1" applyFont="1" applyFill="1" applyBorder="1" applyAlignment="1">
      <alignment horizontal="right"/>
    </xf>
    <xf numFmtId="3" fontId="27" fillId="7" borderId="7" xfId="0" applyNumberFormat="1" applyFont="1" applyFill="1" applyBorder="1" applyAlignment="1" applyProtection="1">
      <alignment horizontal="right"/>
      <protection locked="0"/>
    </xf>
    <xf numFmtId="3" fontId="27" fillId="7" borderId="7" xfId="0" applyNumberFormat="1" applyFont="1" applyFill="1" applyBorder="1" applyAlignment="1">
      <alignment horizontal="right"/>
    </xf>
    <xf numFmtId="3" fontId="15" fillId="2" borderId="95" xfId="0" applyNumberFormat="1" applyFont="1" applyFill="1" applyBorder="1" applyAlignment="1" applyProtection="1">
      <alignment horizontal="right"/>
      <protection locked="0"/>
    </xf>
    <xf numFmtId="37" fontId="15" fillId="0" borderId="0" xfId="0" applyNumberFormat="1" applyFont="1" applyAlignment="1">
      <alignment horizontal="left" vertical="top"/>
    </xf>
    <xf numFmtId="49" fontId="15" fillId="7" borderId="0" xfId="0" applyNumberFormat="1" applyFont="1" applyFill="1" applyAlignment="1" applyProtection="1">
      <alignment vertical="top" wrapText="1"/>
      <protection locked="0"/>
    </xf>
    <xf numFmtId="0" fontId="13" fillId="9" borderId="12" xfId="0" applyFont="1" applyFill="1" applyBorder="1"/>
    <xf numFmtId="49" fontId="15" fillId="7" borderId="7" xfId="0" applyNumberFormat="1" applyFont="1" applyFill="1" applyBorder="1" applyAlignment="1" applyProtection="1">
      <alignment horizontal="left" vertical="top" wrapText="1"/>
      <protection locked="0"/>
    </xf>
    <xf numFmtId="0" fontId="15" fillId="13" borderId="12" xfId="0" applyFont="1" applyFill="1" applyBorder="1" applyAlignment="1">
      <alignment wrapText="1"/>
    </xf>
    <xf numFmtId="0" fontId="13" fillId="9" borderId="21" xfId="0" applyFont="1" applyFill="1" applyBorder="1" applyAlignment="1">
      <alignment horizontal="right" vertical="top"/>
    </xf>
    <xf numFmtId="0" fontId="15" fillId="9" borderId="4" xfId="0" applyFont="1" applyFill="1" applyBorder="1" applyAlignment="1">
      <alignment vertical="center" wrapText="1"/>
    </xf>
    <xf numFmtId="0" fontId="15" fillId="9" borderId="13" xfId="0" applyFont="1" applyFill="1" applyBorder="1" applyAlignment="1">
      <alignment vertical="center" wrapText="1"/>
    </xf>
    <xf numFmtId="0" fontId="15" fillId="9" borderId="5" xfId="0" applyFont="1" applyFill="1" applyBorder="1" applyAlignment="1">
      <alignment vertical="center" wrapText="1"/>
    </xf>
    <xf numFmtId="0" fontId="15" fillId="4" borderId="12" xfId="0" applyFont="1" applyFill="1" applyBorder="1" applyAlignment="1" applyProtection="1">
      <alignment horizontal="left" vertical="top" wrapText="1"/>
      <protection locked="0"/>
    </xf>
    <xf numFmtId="166" fontId="15" fillId="2" borderId="95" xfId="0" applyNumberFormat="1" applyFont="1" applyFill="1" applyBorder="1" applyAlignment="1" applyProtection="1">
      <alignment horizontal="right"/>
      <protection locked="0"/>
    </xf>
    <xf numFmtId="166" fontId="15" fillId="2" borderId="78" xfId="0" applyNumberFormat="1" applyFont="1" applyFill="1" applyBorder="1" applyAlignment="1" applyProtection="1">
      <alignment horizontal="right"/>
      <protection locked="0"/>
    </xf>
    <xf numFmtId="166" fontId="15" fillId="2" borderId="93" xfId="0" applyNumberFormat="1" applyFont="1" applyFill="1" applyBorder="1" applyAlignment="1" applyProtection="1">
      <alignment horizontal="right"/>
      <protection locked="0"/>
    </xf>
    <xf numFmtId="3" fontId="14" fillId="8" borderId="46" xfId="0" applyNumberFormat="1" applyFont="1" applyFill="1" applyBorder="1"/>
    <xf numFmtId="3" fontId="14" fillId="8" borderId="5" xfId="0" applyNumberFormat="1" applyFont="1" applyFill="1" applyBorder="1"/>
    <xf numFmtId="3" fontId="14" fillId="8" borderId="13" xfId="0" applyNumberFormat="1" applyFont="1" applyFill="1" applyBorder="1"/>
    <xf numFmtId="0" fontId="15" fillId="4" borderId="11" xfId="0" applyFont="1" applyFill="1" applyBorder="1" applyAlignment="1" applyProtection="1">
      <alignment horizontal="left" vertical="top" wrapText="1"/>
      <protection locked="0"/>
    </xf>
    <xf numFmtId="0" fontId="15" fillId="4" borderId="21" xfId="0" applyFont="1" applyFill="1" applyBorder="1" applyAlignment="1" applyProtection="1">
      <alignment horizontal="left" vertical="top" wrapText="1"/>
      <protection locked="0"/>
    </xf>
    <xf numFmtId="0" fontId="14" fillId="8" borderId="4" xfId="0" applyFont="1" applyFill="1" applyBorder="1" applyAlignment="1">
      <alignment vertical="top" wrapText="1"/>
    </xf>
    <xf numFmtId="0" fontId="13" fillId="2" borderId="18" xfId="0" applyFont="1" applyFill="1" applyBorder="1" applyAlignment="1" applyProtection="1">
      <alignment horizontal="left" vertical="top"/>
      <protection locked="0"/>
    </xf>
    <xf numFmtId="3" fontId="14" fillId="12" borderId="6" xfId="0" applyNumberFormat="1" applyFont="1" applyFill="1" applyBorder="1" applyAlignment="1">
      <alignment horizontal="right" vertical="top"/>
    </xf>
    <xf numFmtId="3" fontId="14" fillId="8" borderId="26" xfId="0" applyNumberFormat="1" applyFont="1" applyFill="1" applyBorder="1" applyAlignment="1">
      <alignment horizontal="right" vertical="top"/>
    </xf>
    <xf numFmtId="3" fontId="14" fillId="8" borderId="27" xfId="0" applyNumberFormat="1" applyFont="1" applyFill="1" applyBorder="1" applyAlignment="1">
      <alignment horizontal="right" vertical="top"/>
    </xf>
    <xf numFmtId="3" fontId="14" fillId="8" borderId="48" xfId="0" applyNumberFormat="1" applyFont="1" applyFill="1" applyBorder="1" applyAlignment="1">
      <alignment horizontal="right" vertical="top"/>
    </xf>
    <xf numFmtId="0" fontId="15" fillId="4" borderId="24" xfId="0" applyFont="1" applyFill="1" applyBorder="1" applyAlignment="1">
      <alignment horizontal="left" vertical="top" wrapText="1" indent="1"/>
    </xf>
    <xf numFmtId="0" fontId="16" fillId="7" borderId="3" xfId="0" applyFont="1" applyFill="1" applyBorder="1" applyAlignment="1">
      <alignment horizontal="left" vertical="top" wrapText="1"/>
    </xf>
    <xf numFmtId="0" fontId="13" fillId="7" borderId="3" xfId="0" applyFont="1" applyFill="1" applyBorder="1" applyAlignment="1" applyProtection="1">
      <alignment vertical="top"/>
      <protection locked="0"/>
    </xf>
    <xf numFmtId="0" fontId="16" fillId="7" borderId="7" xfId="0" applyFont="1" applyFill="1" applyBorder="1" applyAlignment="1">
      <alignment horizontal="left" vertical="top" wrapText="1"/>
    </xf>
    <xf numFmtId="0" fontId="13" fillId="7" borderId="7" xfId="0" applyFont="1" applyFill="1" applyBorder="1" applyAlignment="1" applyProtection="1">
      <alignment vertical="top"/>
      <protection locked="0"/>
    </xf>
    <xf numFmtId="0" fontId="26" fillId="0" borderId="0" xfId="0" applyFont="1" applyAlignment="1">
      <alignment horizontal="center"/>
    </xf>
    <xf numFmtId="0" fontId="28" fillId="0" borderId="0" xfId="0" applyFont="1" applyAlignment="1">
      <alignment horizontal="center"/>
    </xf>
    <xf numFmtId="0" fontId="34" fillId="0" borderId="0" xfId="0" applyFont="1"/>
    <xf numFmtId="0" fontId="35" fillId="0" borderId="0" xfId="0" applyFont="1" applyAlignment="1">
      <alignment horizontal="left"/>
    </xf>
    <xf numFmtId="0" fontId="14" fillId="0" borderId="7" xfId="0" applyFont="1" applyBorder="1" applyAlignment="1">
      <alignment horizontal="center" vertical="center"/>
    </xf>
    <xf numFmtId="0" fontId="15" fillId="0" borderId="12" xfId="0" applyFont="1" applyBorder="1" applyAlignment="1">
      <alignment horizontal="right" vertical="top" wrapText="1"/>
    </xf>
    <xf numFmtId="37" fontId="15" fillId="7" borderId="0" xfId="0" applyNumberFormat="1" applyFont="1" applyFill="1" applyAlignment="1">
      <alignment horizontal="right"/>
    </xf>
    <xf numFmtId="0" fontId="11" fillId="6" borderId="41" xfId="0" applyFont="1" applyFill="1" applyBorder="1" applyAlignment="1">
      <alignment horizontal="center" vertical="center" wrapText="1"/>
    </xf>
    <xf numFmtId="0" fontId="11" fillId="6" borderId="42" xfId="0" applyFont="1" applyFill="1" applyBorder="1" applyAlignment="1">
      <alignment horizontal="center" vertical="center" wrapText="1"/>
    </xf>
    <xf numFmtId="14" fontId="15" fillId="0" borderId="4" xfId="0" applyNumberFormat="1" applyFont="1" applyBorder="1" applyAlignment="1" applyProtection="1">
      <alignment horizontal="left" wrapText="1"/>
      <protection locked="0"/>
    </xf>
    <xf numFmtId="14" fontId="15" fillId="0" borderId="5" xfId="0" applyNumberFormat="1" applyFont="1" applyBorder="1" applyAlignment="1" applyProtection="1">
      <alignment horizontal="left" wrapText="1"/>
      <protection locked="0"/>
    </xf>
    <xf numFmtId="0" fontId="39" fillId="0" borderId="0" xfId="0" applyFont="1" applyAlignment="1">
      <alignment horizontal="left"/>
    </xf>
    <xf numFmtId="0" fontId="14" fillId="0" borderId="0" xfId="0" applyFont="1" applyAlignment="1">
      <alignment horizontal="center" vertical="center"/>
    </xf>
    <xf numFmtId="3" fontId="15" fillId="8" borderId="33" xfId="2" applyNumberFormat="1" applyFont="1" applyFill="1" applyBorder="1" applyAlignment="1">
      <alignment horizontal="right" vertical="top"/>
    </xf>
    <xf numFmtId="0" fontId="40" fillId="0" borderId="0" xfId="0" applyFont="1"/>
    <xf numFmtId="14" fontId="17" fillId="10" borderId="113" xfId="0" applyNumberFormat="1" applyFont="1" applyFill="1" applyBorder="1" applyAlignment="1">
      <alignment horizontal="right" wrapText="1"/>
    </xf>
    <xf numFmtId="14" fontId="17" fillId="10" borderId="114" xfId="0" applyNumberFormat="1" applyFont="1" applyFill="1" applyBorder="1" applyAlignment="1">
      <alignment horizontal="right" wrapText="1"/>
    </xf>
    <xf numFmtId="14" fontId="17" fillId="10" borderId="115" xfId="0" applyNumberFormat="1" applyFont="1" applyFill="1" applyBorder="1" applyAlignment="1">
      <alignment horizontal="right" wrapText="1"/>
    </xf>
    <xf numFmtId="14" fontId="17" fillId="10" borderId="116" xfId="0" applyNumberFormat="1" applyFont="1" applyFill="1" applyBorder="1" applyAlignment="1">
      <alignment horizontal="right" wrapText="1"/>
    </xf>
    <xf numFmtId="0" fontId="19" fillId="10" borderId="8" xfId="0" applyFont="1" applyFill="1" applyBorder="1"/>
    <xf numFmtId="14" fontId="17" fillId="10" borderId="117" xfId="0" applyNumberFormat="1" applyFont="1" applyFill="1" applyBorder="1" applyAlignment="1">
      <alignment horizontal="right" wrapText="1"/>
    </xf>
    <xf numFmtId="0" fontId="19" fillId="10" borderId="6" xfId="0" applyFont="1" applyFill="1" applyBorder="1"/>
    <xf numFmtId="0" fontId="32" fillId="0" borderId="15" xfId="0" applyFont="1" applyBorder="1" applyAlignment="1">
      <alignment horizontal="right" vertical="top"/>
    </xf>
    <xf numFmtId="0" fontId="32" fillId="0" borderId="18" xfId="0" applyFont="1" applyBorder="1" applyAlignment="1">
      <alignment horizontal="right" vertical="top"/>
    </xf>
    <xf numFmtId="0" fontId="32" fillId="21" borderId="12" xfId="0" applyFont="1" applyFill="1" applyBorder="1" applyAlignment="1">
      <alignment horizontal="right" vertical="top"/>
    </xf>
    <xf numFmtId="3" fontId="32" fillId="0" borderId="32" xfId="0" applyNumberFormat="1" applyFont="1" applyBorder="1" applyAlignment="1" applyProtection="1">
      <alignment horizontal="right" vertical="top"/>
      <protection locked="0"/>
    </xf>
    <xf numFmtId="3" fontId="32" fillId="0" borderId="38" xfId="0" applyNumberFormat="1" applyFont="1" applyBorder="1" applyAlignment="1" applyProtection="1">
      <alignment horizontal="right" vertical="top"/>
      <protection locked="0"/>
    </xf>
    <xf numFmtId="3" fontId="32" fillId="0" borderId="33" xfId="0" applyNumberFormat="1" applyFont="1" applyBorder="1" applyAlignment="1" applyProtection="1">
      <alignment horizontal="right" vertical="top"/>
      <protection locked="0"/>
    </xf>
    <xf numFmtId="3" fontId="32" fillId="0" borderId="39" xfId="0" applyNumberFormat="1" applyFont="1" applyBorder="1" applyAlignment="1" applyProtection="1">
      <alignment horizontal="right" vertical="top"/>
      <protection locked="0"/>
    </xf>
    <xf numFmtId="3" fontId="32" fillId="0" borderId="35" xfId="0" applyNumberFormat="1" applyFont="1" applyBorder="1" applyAlignment="1" applyProtection="1">
      <alignment horizontal="right" vertical="top"/>
      <protection locked="0"/>
    </xf>
    <xf numFmtId="3" fontId="32" fillId="0" borderId="30" xfId="0" applyNumberFormat="1" applyFont="1" applyBorder="1" applyAlignment="1" applyProtection="1">
      <alignment horizontal="right" vertical="top"/>
      <protection locked="0"/>
    </xf>
    <xf numFmtId="3" fontId="32" fillId="0" borderId="31" xfId="0" applyNumberFormat="1" applyFont="1" applyBorder="1" applyAlignment="1" applyProtection="1">
      <alignment horizontal="right" vertical="top"/>
      <protection locked="0"/>
    </xf>
    <xf numFmtId="3" fontId="32" fillId="0" borderId="37" xfId="0" applyNumberFormat="1" applyFont="1" applyBorder="1" applyAlignment="1" applyProtection="1">
      <alignment horizontal="right" vertical="top"/>
      <protection locked="0"/>
    </xf>
    <xf numFmtId="0" fontId="41" fillId="8" borderId="4" xfId="0" applyFont="1" applyFill="1" applyBorder="1" applyAlignment="1">
      <alignment vertical="top"/>
    </xf>
    <xf numFmtId="0" fontId="42" fillId="9" borderId="12" xfId="0" applyFont="1" applyFill="1" applyBorder="1" applyAlignment="1">
      <alignment horizontal="left" vertical="top" wrapText="1"/>
    </xf>
    <xf numFmtId="0" fontId="15" fillId="22" borderId="12" xfId="0" applyFont="1" applyFill="1" applyBorder="1" applyAlignment="1">
      <alignment horizontal="right" vertical="top" wrapText="1"/>
    </xf>
    <xf numFmtId="0" fontId="15" fillId="22" borderId="12" xfId="0" applyFont="1" applyFill="1" applyBorder="1" applyAlignment="1" applyProtection="1">
      <alignment horizontal="left" vertical="top" wrapText="1"/>
      <protection locked="0"/>
    </xf>
    <xf numFmtId="0" fontId="21" fillId="0" borderId="0" xfId="0" applyFont="1"/>
    <xf numFmtId="3" fontId="12" fillId="22" borderId="103" xfId="3" applyNumberFormat="1" applyFont="1" applyFill="1" applyBorder="1" applyAlignment="1" applyProtection="1">
      <alignment horizontal="right"/>
      <protection locked="0"/>
    </xf>
    <xf numFmtId="3" fontId="12" fillId="22" borderId="27" xfId="3" applyNumberFormat="1" applyFont="1" applyFill="1" applyBorder="1" applyAlignment="1" applyProtection="1">
      <alignment horizontal="right"/>
      <protection locked="0"/>
    </xf>
    <xf numFmtId="3" fontId="12" fillId="22" borderId="103" xfId="0" applyNumberFormat="1" applyFont="1" applyFill="1" applyBorder="1" applyAlignment="1" applyProtection="1">
      <alignment horizontal="right"/>
      <protection locked="0"/>
    </xf>
    <xf numFmtId="3" fontId="12" fillId="22" borderId="48" xfId="0" applyNumberFormat="1" applyFont="1" applyFill="1" applyBorder="1" applyAlignment="1" applyProtection="1">
      <alignment horizontal="right"/>
      <protection locked="0"/>
    </xf>
    <xf numFmtId="3" fontId="12" fillId="22" borderId="27" xfId="0" applyNumberFormat="1" applyFont="1" applyFill="1" applyBorder="1" applyAlignment="1" applyProtection="1">
      <alignment horizontal="right"/>
      <protection locked="0"/>
    </xf>
    <xf numFmtId="0" fontId="40" fillId="0" borderId="0" xfId="0" applyFont="1" applyAlignment="1">
      <alignment horizontal="right"/>
    </xf>
    <xf numFmtId="0" fontId="7" fillId="10" borderId="2" xfId="1" applyFont="1" applyFill="1" applyBorder="1" applyAlignment="1" applyProtection="1">
      <alignment vertical="top"/>
    </xf>
    <xf numFmtId="0" fontId="17" fillId="10" borderId="3" xfId="1" applyFont="1" applyFill="1" applyBorder="1" applyAlignment="1" applyProtection="1">
      <alignment vertical="top"/>
    </xf>
    <xf numFmtId="0" fontId="19" fillId="10" borderId="0" xfId="0" applyFont="1" applyFill="1"/>
    <xf numFmtId="14" fontId="17" fillId="10" borderId="118" xfId="0" applyNumberFormat="1" applyFont="1" applyFill="1" applyBorder="1" applyAlignment="1">
      <alignment horizontal="right" wrapText="1"/>
    </xf>
    <xf numFmtId="14" fontId="17" fillId="10" borderId="119" xfId="0" applyNumberFormat="1" applyFont="1" applyFill="1" applyBorder="1" applyAlignment="1">
      <alignment horizontal="right" wrapText="1"/>
    </xf>
    <xf numFmtId="14" fontId="17" fillId="10" borderId="120" xfId="0" applyNumberFormat="1" applyFont="1" applyFill="1" applyBorder="1" applyAlignment="1">
      <alignment horizontal="right" wrapText="1"/>
    </xf>
    <xf numFmtId="0" fontId="32" fillId="20" borderId="12" xfId="0" applyFont="1" applyFill="1" applyBorder="1" applyAlignment="1">
      <alignment horizontal="right"/>
    </xf>
    <xf numFmtId="0" fontId="18" fillId="20" borderId="4" xfId="0" applyFont="1" applyFill="1" applyBorder="1"/>
    <xf numFmtId="0" fontId="16" fillId="20" borderId="13" xfId="0" applyFont="1" applyFill="1" applyBorder="1" applyAlignment="1">
      <alignment horizontal="right"/>
    </xf>
    <xf numFmtId="0" fontId="18" fillId="20" borderId="13" xfId="0" applyFont="1" applyFill="1" applyBorder="1" applyAlignment="1">
      <alignment horizontal="right"/>
    </xf>
    <xf numFmtId="0" fontId="18" fillId="20" borderId="5" xfId="0" applyFont="1" applyFill="1" applyBorder="1" applyAlignment="1">
      <alignment horizontal="right"/>
    </xf>
    <xf numFmtId="0" fontId="32" fillId="0" borderId="12" xfId="0" applyFont="1" applyBorder="1" applyAlignment="1">
      <alignment horizontal="right"/>
    </xf>
    <xf numFmtId="0" fontId="15" fillId="4" borderId="4" xfId="2" applyFont="1" applyFill="1" applyBorder="1" applyAlignment="1">
      <alignment horizontal="left" indent="1"/>
    </xf>
    <xf numFmtId="3" fontId="32" fillId="21" borderId="28" xfId="3" applyNumberFormat="1" applyFont="1" applyFill="1" applyBorder="1" applyAlignment="1" applyProtection="1">
      <alignment horizontal="right"/>
    </xf>
    <xf numFmtId="3" fontId="32" fillId="21" borderId="29" xfId="3" applyNumberFormat="1" applyFont="1" applyFill="1" applyBorder="1" applyAlignment="1" applyProtection="1">
      <alignment horizontal="right"/>
    </xf>
    <xf numFmtId="3" fontId="32" fillId="21" borderId="28" xfId="0" applyNumberFormat="1" applyFont="1" applyFill="1" applyBorder="1" applyAlignment="1">
      <alignment horizontal="right"/>
    </xf>
    <xf numFmtId="3" fontId="32" fillId="21" borderId="36" xfId="0" applyNumberFormat="1" applyFont="1" applyFill="1" applyBorder="1" applyAlignment="1">
      <alignment horizontal="right"/>
    </xf>
    <xf numFmtId="3" fontId="32" fillId="21" borderId="29" xfId="0" applyNumberFormat="1" applyFont="1" applyFill="1" applyBorder="1" applyAlignment="1">
      <alignment horizontal="right"/>
    </xf>
    <xf numFmtId="0" fontId="32" fillId="11" borderId="4" xfId="0" applyFont="1" applyFill="1" applyBorder="1" applyAlignment="1">
      <alignment horizontal="right"/>
    </xf>
    <xf numFmtId="0" fontId="15" fillId="11" borderId="13" xfId="2" applyFont="1" applyFill="1" applyBorder="1"/>
    <xf numFmtId="3" fontId="32" fillId="11" borderId="13" xfId="3" applyNumberFormat="1" applyFont="1" applyFill="1" applyBorder="1" applyAlignment="1" applyProtection="1">
      <alignment horizontal="right"/>
    </xf>
    <xf numFmtId="3" fontId="32" fillId="11" borderId="13" xfId="0" applyNumberFormat="1" applyFont="1" applyFill="1" applyBorder="1" applyAlignment="1">
      <alignment horizontal="right"/>
    </xf>
    <xf numFmtId="3" fontId="32" fillId="11" borderId="5" xfId="0" applyNumberFormat="1" applyFont="1" applyFill="1" applyBorder="1" applyAlignment="1">
      <alignment horizontal="right"/>
    </xf>
    <xf numFmtId="0" fontId="16" fillId="20" borderId="4" xfId="2" applyFont="1" applyFill="1" applyBorder="1"/>
    <xf numFmtId="3" fontId="18" fillId="20" borderId="13" xfId="3" applyNumberFormat="1" applyFont="1" applyFill="1" applyBorder="1" applyAlignment="1" applyProtection="1">
      <alignment horizontal="right"/>
    </xf>
    <xf numFmtId="3" fontId="18" fillId="20" borderId="13" xfId="0" applyNumberFormat="1" applyFont="1" applyFill="1" applyBorder="1" applyAlignment="1">
      <alignment horizontal="right"/>
    </xf>
    <xf numFmtId="3" fontId="18" fillId="20" borderId="5" xfId="0" applyNumberFormat="1" applyFont="1" applyFill="1" applyBorder="1" applyAlignment="1">
      <alignment horizontal="right"/>
    </xf>
    <xf numFmtId="0" fontId="32" fillId="0" borderId="15" xfId="0" applyFont="1" applyBorder="1" applyAlignment="1">
      <alignment horizontal="right"/>
    </xf>
    <xf numFmtId="0" fontId="15" fillId="4" borderId="16" xfId="2" applyFont="1" applyFill="1" applyBorder="1" applyAlignment="1">
      <alignment horizontal="left" indent="1"/>
    </xf>
    <xf numFmtId="3" fontId="32" fillId="0" borderId="30" xfId="3" applyNumberFormat="1" applyFont="1" applyFill="1" applyBorder="1" applyAlignment="1" applyProtection="1">
      <alignment horizontal="right"/>
      <protection locked="0"/>
    </xf>
    <xf numFmtId="3" fontId="32" fillId="0" borderId="31" xfId="3" applyNumberFormat="1" applyFont="1" applyFill="1" applyBorder="1" applyAlignment="1" applyProtection="1">
      <alignment horizontal="right"/>
      <protection locked="0"/>
    </xf>
    <xf numFmtId="3" fontId="32" fillId="0" borderId="30" xfId="0" applyNumberFormat="1" applyFont="1" applyBorder="1" applyAlignment="1" applyProtection="1">
      <alignment horizontal="right"/>
      <protection locked="0"/>
    </xf>
    <xf numFmtId="3" fontId="32" fillId="0" borderId="37" xfId="0" applyNumberFormat="1" applyFont="1" applyBorder="1" applyAlignment="1" applyProtection="1">
      <alignment horizontal="right"/>
      <protection locked="0"/>
    </xf>
    <xf numFmtId="3" fontId="32" fillId="0" borderId="31" xfId="0" applyNumberFormat="1" applyFont="1" applyBorder="1" applyAlignment="1" applyProtection="1">
      <alignment horizontal="right"/>
      <protection locked="0"/>
    </xf>
    <xf numFmtId="0" fontId="32" fillId="0" borderId="18" xfId="0" applyFont="1" applyBorder="1" applyAlignment="1">
      <alignment horizontal="right"/>
    </xf>
    <xf numFmtId="3" fontId="32" fillId="0" borderId="32" xfId="3" applyNumberFormat="1" applyFont="1" applyFill="1" applyBorder="1" applyAlignment="1" applyProtection="1">
      <alignment horizontal="right"/>
      <protection locked="0"/>
    </xf>
    <xf numFmtId="3" fontId="32" fillId="0" borderId="33" xfId="3" applyNumberFormat="1" applyFont="1" applyFill="1" applyBorder="1" applyAlignment="1" applyProtection="1">
      <alignment horizontal="right"/>
      <protection locked="0"/>
    </xf>
    <xf numFmtId="3" fontId="32" fillId="0" borderId="32" xfId="0" applyNumberFormat="1" applyFont="1" applyBorder="1" applyAlignment="1" applyProtection="1">
      <alignment horizontal="right"/>
      <protection locked="0"/>
    </xf>
    <xf numFmtId="3" fontId="32" fillId="0" borderId="38" xfId="0" applyNumberFormat="1" applyFont="1" applyBorder="1" applyAlignment="1" applyProtection="1">
      <alignment horizontal="right"/>
      <protection locked="0"/>
    </xf>
    <xf numFmtId="3" fontId="32" fillId="0" borderId="33" xfId="0" applyNumberFormat="1" applyFont="1" applyBorder="1" applyAlignment="1" applyProtection="1">
      <alignment horizontal="right"/>
      <protection locked="0"/>
    </xf>
    <xf numFmtId="3" fontId="32" fillId="21" borderId="32" xfId="3" applyNumberFormat="1" applyFont="1" applyFill="1" applyBorder="1" applyAlignment="1" applyProtection="1">
      <alignment horizontal="right"/>
    </xf>
    <xf numFmtId="3" fontId="32" fillId="21" borderId="33" xfId="3" applyNumberFormat="1" applyFont="1" applyFill="1" applyBorder="1" applyAlignment="1" applyProtection="1">
      <alignment horizontal="right"/>
    </xf>
    <xf numFmtId="3" fontId="32" fillId="21" borderId="32" xfId="0" applyNumberFormat="1" applyFont="1" applyFill="1" applyBorder="1" applyAlignment="1">
      <alignment horizontal="right"/>
    </xf>
    <xf numFmtId="3" fontId="32" fillId="21" borderId="38" xfId="0" applyNumberFormat="1" applyFont="1" applyFill="1" applyBorder="1" applyAlignment="1">
      <alignment horizontal="right"/>
    </xf>
    <xf numFmtId="3" fontId="32" fillId="21" borderId="33" xfId="0" applyNumberFormat="1" applyFont="1" applyFill="1" applyBorder="1" applyAlignment="1">
      <alignment horizontal="right"/>
    </xf>
    <xf numFmtId="3" fontId="15" fillId="21" borderId="32" xfId="0" applyNumberFormat="1" applyFont="1" applyFill="1" applyBorder="1" applyAlignment="1">
      <alignment horizontal="right"/>
    </xf>
    <xf numFmtId="0" fontId="15" fillId="4" borderId="22" xfId="2" applyFont="1" applyFill="1" applyBorder="1" applyAlignment="1">
      <alignment horizontal="left" indent="1"/>
    </xf>
    <xf numFmtId="3" fontId="32" fillId="0" borderId="34" xfId="3" applyNumberFormat="1" applyFont="1" applyFill="1" applyBorder="1" applyAlignment="1" applyProtection="1">
      <alignment horizontal="right"/>
      <protection locked="0"/>
    </xf>
    <xf numFmtId="3" fontId="32" fillId="0" borderId="35" xfId="3" applyNumberFormat="1" applyFont="1" applyFill="1" applyBorder="1" applyAlignment="1" applyProtection="1">
      <alignment horizontal="right"/>
      <protection locked="0"/>
    </xf>
    <xf numFmtId="3" fontId="32" fillId="0" borderId="39" xfId="0" applyNumberFormat="1" applyFont="1" applyBorder="1" applyAlignment="1" applyProtection="1">
      <alignment horizontal="right" wrapText="1"/>
      <protection locked="0"/>
    </xf>
    <xf numFmtId="3" fontId="32" fillId="0" borderId="35" xfId="0" applyNumberFormat="1" applyFont="1" applyBorder="1" applyAlignment="1" applyProtection="1">
      <alignment horizontal="right" wrapText="1"/>
      <protection locked="0"/>
    </xf>
    <xf numFmtId="0" fontId="15" fillId="11" borderId="13" xfId="2" applyFont="1" applyFill="1" applyBorder="1" applyAlignment="1">
      <alignment horizontal="left" indent="1"/>
    </xf>
    <xf numFmtId="3" fontId="32" fillId="11" borderId="13" xfId="0" applyNumberFormat="1" applyFont="1" applyFill="1" applyBorder="1" applyAlignment="1">
      <alignment horizontal="right" wrapText="1"/>
    </xf>
    <xf numFmtId="3" fontId="32" fillId="11" borderId="5" xfId="0" applyNumberFormat="1" applyFont="1" applyFill="1" applyBorder="1" applyAlignment="1">
      <alignment horizontal="right" wrapText="1"/>
    </xf>
    <xf numFmtId="3" fontId="18" fillId="20" borderId="13" xfId="0" applyNumberFormat="1" applyFont="1" applyFill="1" applyBorder="1" applyAlignment="1">
      <alignment horizontal="right" wrapText="1"/>
    </xf>
    <xf numFmtId="3" fontId="18" fillId="20" borderId="5" xfId="0" applyNumberFormat="1" applyFont="1" applyFill="1" applyBorder="1" applyAlignment="1">
      <alignment horizontal="right" wrapText="1"/>
    </xf>
    <xf numFmtId="0" fontId="32" fillId="4" borderId="16" xfId="0" applyFont="1" applyFill="1" applyBorder="1" applyAlignment="1">
      <alignment horizontal="left" indent="1"/>
    </xf>
    <xf numFmtId="0" fontId="32" fillId="4" borderId="19" xfId="0" applyFont="1" applyFill="1" applyBorder="1" applyAlignment="1">
      <alignment horizontal="left" indent="1"/>
    </xf>
    <xf numFmtId="0" fontId="32" fillId="4" borderId="19" xfId="0" applyFont="1" applyFill="1" applyBorder="1" applyAlignment="1">
      <alignment horizontal="left" vertical="top" wrapText="1" indent="1"/>
    </xf>
    <xf numFmtId="3" fontId="32" fillId="0" borderId="32" xfId="3" applyNumberFormat="1" applyFont="1" applyFill="1" applyBorder="1" applyAlignment="1" applyProtection="1">
      <alignment horizontal="right" vertical="top"/>
      <protection locked="0"/>
    </xf>
    <xf numFmtId="3" fontId="32" fillId="0" borderId="33" xfId="3" applyNumberFormat="1" applyFont="1" applyFill="1" applyBorder="1" applyAlignment="1" applyProtection="1">
      <alignment horizontal="right" vertical="top"/>
      <protection locked="0"/>
    </xf>
    <xf numFmtId="0" fontId="32" fillId="0" borderId="21" xfId="0" applyFont="1" applyBorder="1" applyAlignment="1">
      <alignment horizontal="right"/>
    </xf>
    <xf numFmtId="0" fontId="32" fillId="4" borderId="22" xfId="0" applyFont="1" applyFill="1" applyBorder="1" applyAlignment="1">
      <alignment horizontal="left" indent="1"/>
    </xf>
    <xf numFmtId="3" fontId="32" fillId="0" borderId="34" xfId="0" applyNumberFormat="1" applyFont="1" applyBorder="1" applyAlignment="1" applyProtection="1">
      <alignment horizontal="right"/>
      <protection locked="0"/>
    </xf>
    <xf numFmtId="3" fontId="32" fillId="0" borderId="39" xfId="0" applyNumberFormat="1" applyFont="1" applyBorder="1" applyAlignment="1" applyProtection="1">
      <alignment horizontal="right"/>
      <protection locked="0"/>
    </xf>
    <xf numFmtId="3" fontId="32" fillId="0" borderId="35" xfId="0" applyNumberFormat="1" applyFont="1" applyBorder="1" applyAlignment="1" applyProtection="1">
      <alignment horizontal="right"/>
      <protection locked="0"/>
    </xf>
    <xf numFmtId="0" fontId="32" fillId="11" borderId="13" xfId="0" applyFont="1" applyFill="1" applyBorder="1" applyAlignment="1">
      <alignment horizontal="left"/>
    </xf>
    <xf numFmtId="0" fontId="32" fillId="21" borderId="12" xfId="0" applyFont="1" applyFill="1" applyBorder="1" applyAlignment="1">
      <alignment horizontal="right"/>
    </xf>
    <xf numFmtId="0" fontId="18" fillId="21" borderId="4" xfId="0" applyFont="1" applyFill="1" applyBorder="1"/>
    <xf numFmtId="3" fontId="18" fillId="21" borderId="28" xfId="3" applyNumberFormat="1" applyFont="1" applyFill="1" applyBorder="1" applyAlignment="1" applyProtection="1">
      <alignment horizontal="right"/>
    </xf>
    <xf numFmtId="3" fontId="18" fillId="21" borderId="29" xfId="3" applyNumberFormat="1" applyFont="1" applyFill="1" applyBorder="1" applyAlignment="1" applyProtection="1">
      <alignment horizontal="right"/>
    </xf>
    <xf numFmtId="3" fontId="18" fillId="21" borderId="28" xfId="0" applyNumberFormat="1" applyFont="1" applyFill="1" applyBorder="1" applyAlignment="1">
      <alignment horizontal="right"/>
    </xf>
    <xf numFmtId="3" fontId="18" fillId="21" borderId="36" xfId="0" applyNumberFormat="1" applyFont="1" applyFill="1" applyBorder="1" applyAlignment="1">
      <alignment horizontal="right"/>
    </xf>
    <xf numFmtId="3" fontId="18" fillId="21" borderId="29" xfId="0" applyNumberFormat="1" applyFont="1" applyFill="1" applyBorder="1" applyAlignment="1">
      <alignment horizontal="right"/>
    </xf>
    <xf numFmtId="0" fontId="18" fillId="0" borderId="4" xfId="0" applyFont="1" applyBorder="1"/>
    <xf numFmtId="3" fontId="32" fillId="0" borderId="28" xfId="3" applyNumberFormat="1" applyFont="1" applyFill="1" applyBorder="1" applyAlignment="1" applyProtection="1">
      <alignment horizontal="right"/>
      <protection locked="0"/>
    </xf>
    <xf numFmtId="3" fontId="32" fillId="0" borderId="29" xfId="3" applyNumberFormat="1" applyFont="1" applyFill="1" applyBorder="1" applyAlignment="1" applyProtection="1">
      <alignment horizontal="right"/>
      <protection locked="0"/>
    </xf>
    <xf numFmtId="3" fontId="32" fillId="0" borderId="28" xfId="0" applyNumberFormat="1" applyFont="1" applyBorder="1" applyAlignment="1" applyProtection="1">
      <alignment horizontal="right"/>
      <protection locked="0"/>
    </xf>
    <xf numFmtId="3" fontId="32" fillId="0" borderId="36" xfId="0" applyNumberFormat="1" applyFont="1" applyBorder="1" applyAlignment="1" applyProtection="1">
      <alignment horizontal="right"/>
      <protection locked="0"/>
    </xf>
    <xf numFmtId="3" fontId="32" fillId="0" borderId="29" xfId="0" applyNumberFormat="1" applyFont="1" applyBorder="1" applyAlignment="1" applyProtection="1">
      <alignment horizontal="right"/>
      <protection locked="0"/>
    </xf>
    <xf numFmtId="0" fontId="18" fillId="11" borderId="13" xfId="0" applyFont="1" applyFill="1" applyBorder="1"/>
    <xf numFmtId="0" fontId="15" fillId="4" borderId="19" xfId="2" applyFont="1" applyFill="1" applyBorder="1" applyAlignment="1">
      <alignment horizontal="left" indent="1"/>
    </xf>
    <xf numFmtId="0" fontId="32" fillId="0" borderId="11" xfId="0" applyFont="1" applyBorder="1" applyAlignment="1">
      <alignment horizontal="right"/>
    </xf>
    <xf numFmtId="0" fontId="32" fillId="4" borderId="6" xfId="0" applyFont="1" applyFill="1" applyBorder="1" applyAlignment="1">
      <alignment horizontal="left" indent="1"/>
    </xf>
    <xf numFmtId="3" fontId="32" fillId="0" borderId="26" xfId="3" applyNumberFormat="1" applyFont="1" applyFill="1" applyBorder="1" applyAlignment="1" applyProtection="1">
      <alignment horizontal="right"/>
      <protection locked="0"/>
    </xf>
    <xf numFmtId="3" fontId="32" fillId="0" borderId="27" xfId="3" applyNumberFormat="1" applyFont="1" applyFill="1" applyBorder="1" applyAlignment="1" applyProtection="1">
      <alignment horizontal="right"/>
      <protection locked="0"/>
    </xf>
    <xf numFmtId="3" fontId="32" fillId="0" borderId="26" xfId="0" applyNumberFormat="1" applyFont="1" applyBorder="1" applyAlignment="1" applyProtection="1">
      <alignment horizontal="right"/>
      <protection locked="0"/>
    </xf>
    <xf numFmtId="3" fontId="32" fillId="0" borderId="48" xfId="0" applyNumberFormat="1" applyFont="1" applyBorder="1" applyAlignment="1" applyProtection="1">
      <alignment horizontal="right"/>
      <protection locked="0"/>
    </xf>
    <xf numFmtId="3" fontId="32" fillId="0" borderId="27" xfId="0" applyNumberFormat="1" applyFont="1" applyBorder="1" applyAlignment="1" applyProtection="1">
      <alignment horizontal="right"/>
      <protection locked="0"/>
    </xf>
    <xf numFmtId="0" fontId="16" fillId="21" borderId="4" xfId="2" applyFont="1" applyFill="1" applyBorder="1"/>
    <xf numFmtId="0" fontId="32" fillId="11" borderId="13" xfId="0" applyFont="1" applyFill="1" applyBorder="1"/>
    <xf numFmtId="0" fontId="15" fillId="4" borderId="16" xfId="2" applyFont="1" applyFill="1" applyBorder="1" applyAlignment="1">
      <alignment horizontal="left" vertical="top" wrapText="1" indent="1"/>
    </xf>
    <xf numFmtId="3" fontId="32" fillId="0" borderId="30" xfId="3" applyNumberFormat="1" applyFont="1" applyFill="1" applyBorder="1" applyAlignment="1" applyProtection="1">
      <alignment horizontal="right" vertical="top"/>
      <protection locked="0"/>
    </xf>
    <xf numFmtId="3" fontId="32" fillId="0" borderId="31" xfId="3" applyNumberFormat="1" applyFont="1" applyFill="1" applyBorder="1" applyAlignment="1" applyProtection="1">
      <alignment horizontal="right" vertical="top"/>
      <protection locked="0"/>
    </xf>
    <xf numFmtId="0" fontId="15" fillId="4" borderId="19" xfId="2" applyFont="1" applyFill="1" applyBorder="1" applyAlignment="1">
      <alignment horizontal="left" vertical="top" wrapText="1" indent="1"/>
    </xf>
    <xf numFmtId="0" fontId="15" fillId="4" borderId="79" xfId="2" applyFont="1" applyFill="1" applyBorder="1" applyAlignment="1">
      <alignment horizontal="left" vertical="top" wrapText="1" indent="1"/>
    </xf>
    <xf numFmtId="3" fontId="32" fillId="0" borderId="64" xfId="3" applyNumberFormat="1" applyFont="1" applyFill="1" applyBorder="1" applyAlignment="1" applyProtection="1">
      <alignment horizontal="right" vertical="top"/>
      <protection locked="0"/>
    </xf>
    <xf numFmtId="3" fontId="32" fillId="0" borderId="65" xfId="3" applyNumberFormat="1" applyFont="1" applyFill="1" applyBorder="1" applyAlignment="1" applyProtection="1">
      <alignment horizontal="right" vertical="top"/>
      <protection locked="0"/>
    </xf>
    <xf numFmtId="3" fontId="32" fillId="0" borderId="66" xfId="0" applyNumberFormat="1" applyFont="1" applyBorder="1" applyAlignment="1" applyProtection="1">
      <alignment horizontal="right" vertical="top"/>
      <protection locked="0"/>
    </xf>
    <xf numFmtId="3" fontId="32" fillId="0" borderId="65" xfId="0" applyNumberFormat="1" applyFont="1" applyBorder="1" applyAlignment="1" applyProtection="1">
      <alignment horizontal="right" vertical="top"/>
      <protection locked="0"/>
    </xf>
    <xf numFmtId="0" fontId="15" fillId="4" borderId="22" xfId="2" applyFont="1" applyFill="1" applyBorder="1" applyAlignment="1">
      <alignment horizontal="left" vertical="top" wrapText="1" indent="1"/>
    </xf>
    <xf numFmtId="3" fontId="32" fillId="0" borderId="34" xfId="3" applyNumberFormat="1" applyFont="1" applyFill="1" applyBorder="1" applyAlignment="1" applyProtection="1">
      <alignment horizontal="right" vertical="top"/>
      <protection locked="0"/>
    </xf>
    <xf numFmtId="3" fontId="32" fillId="0" borderId="35" xfId="3" applyNumberFormat="1" applyFont="1" applyFill="1" applyBorder="1" applyAlignment="1" applyProtection="1">
      <alignment horizontal="right" vertical="top"/>
      <protection locked="0"/>
    </xf>
    <xf numFmtId="3" fontId="15" fillId="4" borderId="34" xfId="0" applyNumberFormat="1" applyFont="1" applyFill="1" applyBorder="1" applyAlignment="1" applyProtection="1">
      <alignment horizontal="right" vertical="top"/>
      <protection locked="0"/>
    </xf>
    <xf numFmtId="0" fontId="15" fillId="21" borderId="12" xfId="0" applyFont="1" applyFill="1" applyBorder="1" applyAlignment="1">
      <alignment horizontal="right"/>
    </xf>
    <xf numFmtId="0" fontId="16" fillId="21" borderId="4" xfId="2" applyFont="1" applyFill="1" applyBorder="1" applyAlignment="1">
      <alignment vertical="top" wrapText="1"/>
    </xf>
    <xf numFmtId="3" fontId="18" fillId="21" borderId="28" xfId="3" applyNumberFormat="1" applyFont="1" applyFill="1" applyBorder="1" applyAlignment="1" applyProtection="1">
      <alignment horizontal="right" vertical="top"/>
    </xf>
    <xf numFmtId="3" fontId="18" fillId="21" borderId="29" xfId="3" applyNumberFormat="1" applyFont="1" applyFill="1" applyBorder="1" applyAlignment="1" applyProtection="1">
      <alignment horizontal="right" vertical="top"/>
    </xf>
    <xf numFmtId="3" fontId="18" fillId="21" borderId="28" xfId="0" applyNumberFormat="1" applyFont="1" applyFill="1" applyBorder="1" applyAlignment="1">
      <alignment horizontal="right" vertical="top"/>
    </xf>
    <xf numFmtId="3" fontId="18" fillId="21" borderId="36" xfId="0" applyNumberFormat="1" applyFont="1" applyFill="1" applyBorder="1" applyAlignment="1">
      <alignment horizontal="right" vertical="top"/>
    </xf>
    <xf numFmtId="3" fontId="18" fillId="21" borderId="29" xfId="0" applyNumberFormat="1" applyFont="1" applyFill="1" applyBorder="1" applyAlignment="1">
      <alignment horizontal="right" vertical="top"/>
    </xf>
    <xf numFmtId="0" fontId="32" fillId="0" borderId="4" xfId="0" applyFont="1" applyBorder="1"/>
    <xf numFmtId="0" fontId="40" fillId="11" borderId="0" xfId="0" applyFont="1" applyFill="1"/>
    <xf numFmtId="0" fontId="40" fillId="11" borderId="0" xfId="0" applyFont="1" applyFill="1" applyAlignment="1">
      <alignment horizontal="right"/>
    </xf>
    <xf numFmtId="0" fontId="40" fillId="11" borderId="9" xfId="0" applyFont="1" applyFill="1" applyBorder="1" applyAlignment="1">
      <alignment horizontal="right"/>
    </xf>
    <xf numFmtId="0" fontId="18" fillId="20" borderId="13" xfId="3" applyNumberFormat="1" applyFont="1" applyFill="1" applyBorder="1" applyAlignment="1" applyProtection="1">
      <alignment horizontal="right"/>
    </xf>
    <xf numFmtId="0" fontId="15" fillId="4" borderId="16" xfId="2" applyFont="1" applyFill="1" applyBorder="1" applyAlignment="1">
      <alignment horizontal="left" vertical="top" indent="1"/>
    </xf>
    <xf numFmtId="0" fontId="27" fillId="11" borderId="30" xfId="3" applyNumberFormat="1" applyFont="1" applyFill="1" applyBorder="1" applyAlignment="1" applyProtection="1">
      <alignment horizontal="right"/>
    </xf>
    <xf numFmtId="0" fontId="27" fillId="11" borderId="31" xfId="3" applyNumberFormat="1" applyFont="1" applyFill="1" applyBorder="1" applyAlignment="1" applyProtection="1">
      <alignment horizontal="right"/>
    </xf>
    <xf numFmtId="14" fontId="32" fillId="0" borderId="30" xfId="0" applyNumberFormat="1" applyFont="1" applyBorder="1" applyAlignment="1" applyProtection="1">
      <alignment horizontal="right" wrapText="1"/>
      <protection locked="0"/>
    </xf>
    <xf numFmtId="14" fontId="32" fillId="4" borderId="37" xfId="0" applyNumberFormat="1" applyFont="1" applyFill="1" applyBorder="1" applyAlignment="1" applyProtection="1">
      <alignment horizontal="right" wrapText="1"/>
      <protection locked="0"/>
    </xf>
    <xf numFmtId="0" fontId="27" fillId="11" borderId="37" xfId="0" applyFont="1" applyFill="1" applyBorder="1" applyAlignment="1">
      <alignment horizontal="right"/>
    </xf>
    <xf numFmtId="0" fontId="27" fillId="11" borderId="31" xfId="0" applyFont="1" applyFill="1" applyBorder="1" applyAlignment="1">
      <alignment horizontal="right"/>
    </xf>
    <xf numFmtId="0" fontId="27" fillId="11" borderId="34" xfId="3" applyNumberFormat="1" applyFont="1" applyFill="1" applyBorder="1" applyAlignment="1" applyProtection="1">
      <alignment horizontal="right"/>
    </xf>
    <xf numFmtId="0" fontId="27" fillId="11" borderId="35" xfId="3" applyNumberFormat="1" applyFont="1" applyFill="1" applyBorder="1" applyAlignment="1" applyProtection="1">
      <alignment horizontal="right"/>
    </xf>
    <xf numFmtId="3" fontId="32" fillId="0" borderId="22" xfId="0" applyNumberFormat="1" applyFont="1" applyBorder="1" applyAlignment="1" applyProtection="1">
      <alignment horizontal="right"/>
      <protection locked="0"/>
    </xf>
    <xf numFmtId="0" fontId="27" fillId="11" borderId="39" xfId="0" applyFont="1" applyFill="1" applyBorder="1" applyAlignment="1">
      <alignment horizontal="right"/>
    </xf>
    <xf numFmtId="0" fontId="27" fillId="11" borderId="35" xfId="0" applyFont="1" applyFill="1" applyBorder="1" applyAlignment="1">
      <alignment horizontal="right"/>
    </xf>
    <xf numFmtId="0" fontId="43" fillId="11" borderId="13" xfId="0" applyFont="1" applyFill="1" applyBorder="1"/>
    <xf numFmtId="0" fontId="43" fillId="11" borderId="5" xfId="0" applyFont="1" applyFill="1" applyBorder="1"/>
    <xf numFmtId="0" fontId="18" fillId="20" borderId="4" xfId="0" applyFont="1" applyFill="1" applyBorder="1" applyAlignment="1">
      <alignment vertical="top" wrapText="1"/>
    </xf>
    <xf numFmtId="0" fontId="32" fillId="0" borderId="18" xfId="0" applyFont="1" applyBorder="1" applyAlignment="1" applyProtection="1">
      <alignment horizontal="left" vertical="top" wrapText="1"/>
      <protection locked="0"/>
    </xf>
    <xf numFmtId="0" fontId="32" fillId="0" borderId="63" xfId="0" applyFont="1" applyBorder="1" applyAlignment="1" applyProtection="1">
      <alignment horizontal="left" vertical="top" wrapText="1"/>
      <protection locked="0"/>
    </xf>
    <xf numFmtId="0" fontId="32" fillId="0" borderId="21" xfId="0" applyFont="1" applyBorder="1" applyAlignment="1" applyProtection="1">
      <alignment horizontal="left" vertical="top" wrapText="1"/>
      <protection locked="0"/>
    </xf>
    <xf numFmtId="0" fontId="18" fillId="20" borderId="13" xfId="0" applyFont="1" applyFill="1" applyBorder="1" applyAlignment="1">
      <alignment vertical="top" wrapText="1"/>
    </xf>
    <xf numFmtId="0" fontId="18" fillId="20" borderId="5" xfId="0" applyFont="1" applyFill="1" applyBorder="1" applyAlignment="1">
      <alignment vertical="top" wrapText="1"/>
    </xf>
    <xf numFmtId="0" fontId="18" fillId="20" borderId="13" xfId="3" applyNumberFormat="1" applyFont="1" applyFill="1" applyBorder="1" applyAlignment="1" applyProtection="1">
      <alignment horizontal="left" vertical="top" wrapText="1"/>
    </xf>
    <xf numFmtId="0" fontId="18" fillId="20" borderId="5" xfId="3" applyNumberFormat="1" applyFont="1" applyFill="1" applyBorder="1" applyAlignment="1" applyProtection="1">
      <alignment horizontal="left" vertical="top" wrapText="1"/>
    </xf>
    <xf numFmtId="0" fontId="32" fillId="0" borderId="16" xfId="0" applyFont="1" applyBorder="1" applyAlignment="1" applyProtection="1">
      <alignment horizontal="left" vertical="top" wrapText="1"/>
      <protection locked="0"/>
    </xf>
    <xf numFmtId="0" fontId="32" fillId="0" borderId="17" xfId="0" applyFont="1" applyBorder="1" applyAlignment="1" applyProtection="1">
      <alignment horizontal="left" vertical="top" wrapText="1"/>
      <protection locked="0"/>
    </xf>
    <xf numFmtId="0" fontId="32" fillId="0" borderId="78" xfId="0" applyFont="1" applyBorder="1" applyAlignment="1" applyProtection="1">
      <alignment horizontal="left" vertical="top" wrapText="1"/>
      <protection locked="0"/>
    </xf>
    <xf numFmtId="0" fontId="32" fillId="0" borderId="19" xfId="0" applyFont="1" applyBorder="1" applyAlignment="1" applyProtection="1">
      <alignment horizontal="left" vertical="top" wrapText="1"/>
      <protection locked="0"/>
    </xf>
    <xf numFmtId="0" fontId="32" fillId="0" borderId="20" xfId="0" applyFont="1" applyBorder="1" applyAlignment="1" applyProtection="1">
      <alignment horizontal="left" vertical="top" wrapText="1"/>
      <protection locked="0"/>
    </xf>
    <xf numFmtId="0" fontId="32" fillId="0" borderId="24" xfId="0" applyFont="1" applyBorder="1" applyAlignment="1" applyProtection="1">
      <alignment horizontal="left" vertical="top" wrapText="1"/>
      <protection locked="0"/>
    </xf>
    <xf numFmtId="0" fontId="32" fillId="0" borderId="22" xfId="0" applyFont="1" applyBorder="1" applyAlignment="1" applyProtection="1">
      <alignment horizontal="left" vertical="top" wrapText="1"/>
      <protection locked="0"/>
    </xf>
    <xf numFmtId="0" fontId="32" fillId="0" borderId="23" xfId="0" applyFont="1" applyBorder="1" applyAlignment="1" applyProtection="1">
      <alignment horizontal="left" vertical="top" wrapText="1"/>
      <protection locked="0"/>
    </xf>
    <xf numFmtId="0" fontId="32" fillId="0" borderId="25" xfId="0" applyFont="1" applyBorder="1" applyAlignment="1" applyProtection="1">
      <alignment horizontal="left" vertical="top" wrapText="1"/>
      <protection locked="0"/>
    </xf>
    <xf numFmtId="0" fontId="15" fillId="0" borderId="4" xfId="0" applyFont="1" applyBorder="1"/>
    <xf numFmtId="3" fontId="44" fillId="0" borderId="28" xfId="3" applyNumberFormat="1" applyFont="1" applyFill="1" applyBorder="1" applyAlignment="1" applyProtection="1">
      <alignment horizontal="right"/>
      <protection locked="0"/>
    </xf>
    <xf numFmtId="3" fontId="44" fillId="0" borderId="33" xfId="3" applyNumberFormat="1" applyFont="1" applyFill="1" applyBorder="1" applyAlignment="1" applyProtection="1">
      <alignment horizontal="right" vertical="top"/>
      <protection locked="0"/>
    </xf>
    <xf numFmtId="3" fontId="44" fillId="0" borderId="32" xfId="0" applyNumberFormat="1" applyFont="1" applyBorder="1" applyAlignment="1" applyProtection="1">
      <alignment horizontal="right" vertical="top"/>
      <protection locked="0"/>
    </xf>
    <xf numFmtId="3" fontId="44" fillId="0" borderId="38" xfId="0" applyNumberFormat="1" applyFont="1" applyBorder="1" applyAlignment="1" applyProtection="1">
      <alignment horizontal="right" vertical="top"/>
      <protection locked="0"/>
    </xf>
    <xf numFmtId="3" fontId="44" fillId="0" borderId="33" xfId="0" applyNumberFormat="1" applyFont="1" applyBorder="1" applyAlignment="1" applyProtection="1">
      <alignment horizontal="right" vertical="top"/>
      <protection locked="0"/>
    </xf>
    <xf numFmtId="0" fontId="5" fillId="11" borderId="8" xfId="0" applyFont="1" applyFill="1" applyBorder="1" applyAlignment="1">
      <alignment horizontal="right"/>
    </xf>
    <xf numFmtId="0" fontId="15" fillId="20" borderId="12" xfId="0" applyFont="1" applyFill="1" applyBorder="1" applyAlignment="1">
      <alignment horizontal="right"/>
    </xf>
    <xf numFmtId="0" fontId="45" fillId="11" borderId="4" xfId="0" applyFont="1" applyFill="1" applyBorder="1"/>
    <xf numFmtId="0" fontId="15" fillId="20" borderId="12" xfId="0" applyFont="1" applyFill="1" applyBorder="1" applyAlignment="1">
      <alignment horizontal="right" vertical="top"/>
    </xf>
    <xf numFmtId="0" fontId="15" fillId="0" borderId="79" xfId="0" applyFont="1" applyBorder="1" applyAlignment="1">
      <alignment horizontal="right" vertical="top"/>
    </xf>
    <xf numFmtId="0" fontId="16" fillId="20" borderId="4" xfId="0" applyFont="1" applyFill="1" applyBorder="1"/>
    <xf numFmtId="3" fontId="13" fillId="22" borderId="34" xfId="0" applyNumberFormat="1" applyFont="1" applyFill="1" applyBorder="1" applyAlignment="1" applyProtection="1">
      <alignment horizontal="right" vertical="top"/>
      <protection locked="0"/>
    </xf>
    <xf numFmtId="3" fontId="12" fillId="22" borderId="35" xfId="0" applyNumberFormat="1" applyFont="1" applyFill="1" applyBorder="1" applyAlignment="1" applyProtection="1">
      <alignment horizontal="right" vertical="top"/>
      <protection locked="0"/>
    </xf>
    <xf numFmtId="3" fontId="12" fillId="22" borderId="97" xfId="0" applyNumberFormat="1" applyFont="1" applyFill="1" applyBorder="1" applyAlignment="1" applyProtection="1">
      <alignment horizontal="right" vertical="top"/>
      <protection locked="0"/>
    </xf>
    <xf numFmtId="3" fontId="12" fillId="22" borderId="39" xfId="0" applyNumberFormat="1" applyFont="1" applyFill="1" applyBorder="1" applyAlignment="1" applyProtection="1">
      <alignment horizontal="right" vertical="top"/>
      <protection locked="0"/>
    </xf>
    <xf numFmtId="0" fontId="15" fillId="4" borderId="23" xfId="0" applyFont="1" applyFill="1" applyBorder="1" applyAlignment="1">
      <alignment horizontal="left" vertical="top" wrapText="1" indent="1"/>
    </xf>
    <xf numFmtId="3" fontId="14" fillId="12" borderId="26" xfId="0" applyNumberFormat="1" applyFont="1" applyFill="1" applyBorder="1" applyAlignment="1">
      <alignment horizontal="right" vertical="top"/>
    </xf>
    <xf numFmtId="0" fontId="21" fillId="0" borderId="0" xfId="0" applyFont="1" applyAlignment="1">
      <alignment horizontal="left" vertical="top"/>
    </xf>
    <xf numFmtId="0" fontId="47" fillId="0" borderId="0" xfId="0" applyFont="1" applyAlignment="1">
      <alignment horizontal="left"/>
    </xf>
    <xf numFmtId="0" fontId="48" fillId="0" borderId="0" xfId="0" applyFont="1" applyAlignment="1">
      <alignment horizontal="left"/>
    </xf>
    <xf numFmtId="0" fontId="16" fillId="12" borderId="6" xfId="0" applyFont="1" applyFill="1" applyBorder="1" applyAlignment="1">
      <alignment horizontal="left" vertical="top" wrapText="1"/>
    </xf>
    <xf numFmtId="0" fontId="18" fillId="20" borderId="4" xfId="3" applyNumberFormat="1" applyFont="1" applyFill="1" applyBorder="1" applyAlignment="1" applyProtection="1">
      <alignment horizontal="left" vertical="top"/>
    </xf>
    <xf numFmtId="0" fontId="32" fillId="22" borderId="21" xfId="0" applyFont="1" applyFill="1" applyBorder="1" applyAlignment="1">
      <alignment horizontal="right"/>
    </xf>
    <xf numFmtId="0" fontId="32" fillId="23" borderId="22" xfId="0" applyFont="1" applyFill="1" applyBorder="1" applyAlignment="1">
      <alignment horizontal="left" indent="1"/>
    </xf>
    <xf numFmtId="3" fontId="32" fillId="22" borderId="34" xfId="3" applyNumberFormat="1" applyFont="1" applyFill="1" applyBorder="1" applyAlignment="1" applyProtection="1">
      <alignment horizontal="right"/>
      <protection locked="0"/>
    </xf>
    <xf numFmtId="3" fontId="32" fillId="22" borderId="35" xfId="3" applyNumberFormat="1" applyFont="1" applyFill="1" applyBorder="1" applyAlignment="1" applyProtection="1">
      <alignment horizontal="right"/>
      <protection locked="0"/>
    </xf>
    <xf numFmtId="3" fontId="32" fillId="22" borderId="34" xfId="0" applyNumberFormat="1" applyFont="1" applyFill="1" applyBorder="1" applyAlignment="1" applyProtection="1">
      <alignment horizontal="right"/>
      <protection locked="0"/>
    </xf>
    <xf numFmtId="3" fontId="32" fillId="22" borderId="39" xfId="0" applyNumberFormat="1" applyFont="1" applyFill="1" applyBorder="1" applyAlignment="1" applyProtection="1">
      <alignment horizontal="right"/>
      <protection locked="0"/>
    </xf>
    <xf numFmtId="3" fontId="32" fillId="22" borderId="35" xfId="0" applyNumberFormat="1" applyFont="1" applyFill="1" applyBorder="1" applyAlignment="1" applyProtection="1">
      <alignment horizontal="right"/>
      <protection locked="0"/>
    </xf>
    <xf numFmtId="0" fontId="38" fillId="0" borderId="11" xfId="0" applyFont="1" applyBorder="1" applyAlignment="1">
      <alignment horizontal="right"/>
    </xf>
    <xf numFmtId="0" fontId="38" fillId="0" borderId="7" xfId="0" applyFont="1" applyBorder="1" applyAlignment="1">
      <alignment horizontal="left" indent="1"/>
    </xf>
    <xf numFmtId="0" fontId="15" fillId="22" borderId="21" xfId="0" applyFont="1" applyFill="1" applyBorder="1" applyAlignment="1">
      <alignment horizontal="right" vertical="top"/>
    </xf>
    <xf numFmtId="0" fontId="15" fillId="23" borderId="23" xfId="0" applyFont="1" applyFill="1" applyBorder="1" applyAlignment="1">
      <alignment horizontal="left" vertical="top" wrapText="1" indent="1"/>
    </xf>
    <xf numFmtId="3" fontId="13" fillId="22" borderId="35" xfId="0" applyNumberFormat="1" applyFont="1" applyFill="1" applyBorder="1" applyAlignment="1" applyProtection="1">
      <alignment horizontal="right" vertical="top"/>
      <protection locked="0"/>
    </xf>
    <xf numFmtId="3" fontId="13" fillId="22" borderId="39" xfId="0" applyNumberFormat="1" applyFont="1" applyFill="1" applyBorder="1" applyAlignment="1" applyProtection="1">
      <alignment horizontal="right" vertical="top"/>
      <protection locked="0"/>
    </xf>
    <xf numFmtId="0" fontId="38" fillId="0" borderId="21" xfId="0" applyFont="1" applyBorder="1" applyAlignment="1">
      <alignment horizontal="left" vertical="top" wrapText="1" indent="1"/>
    </xf>
    <xf numFmtId="0" fontId="38" fillId="0" borderId="11" xfId="0" applyFont="1" applyBorder="1" applyAlignment="1">
      <alignment horizontal="right" vertical="top"/>
    </xf>
    <xf numFmtId="0" fontId="49" fillId="8" borderId="12" xfId="0" applyFont="1" applyFill="1" applyBorder="1" applyAlignment="1">
      <alignment horizontal="right" vertical="top"/>
    </xf>
    <xf numFmtId="3" fontId="12" fillId="22" borderId="34" xfId="0" applyNumberFormat="1" applyFont="1" applyFill="1" applyBorder="1" applyAlignment="1" applyProtection="1">
      <alignment horizontal="right" vertical="top"/>
      <protection locked="0"/>
    </xf>
    <xf numFmtId="0" fontId="50" fillId="12" borderId="13" xfId="0" applyFont="1" applyFill="1" applyBorder="1" applyAlignment="1">
      <alignment horizontal="left" indent="1"/>
    </xf>
    <xf numFmtId="0" fontId="50" fillId="13" borderId="4" xfId="0" applyFont="1" applyFill="1" applyBorder="1" applyAlignment="1">
      <alignment horizontal="left" indent="1"/>
    </xf>
    <xf numFmtId="37" fontId="16" fillId="9" borderId="5" xfId="0" applyNumberFormat="1" applyFont="1" applyFill="1" applyBorder="1" applyAlignment="1">
      <alignment horizontal="right"/>
    </xf>
    <xf numFmtId="3" fontId="15" fillId="12" borderId="78" xfId="0" applyNumberFormat="1" applyFont="1" applyFill="1" applyBorder="1" applyAlignment="1">
      <alignment horizontal="right"/>
    </xf>
    <xf numFmtId="3" fontId="15" fillId="12" borderId="24" xfId="0" applyNumberFormat="1" applyFont="1" applyFill="1" applyBorder="1" applyAlignment="1">
      <alignment horizontal="right"/>
    </xf>
    <xf numFmtId="3" fontId="15" fillId="12" borderId="25" xfId="0" applyNumberFormat="1" applyFont="1" applyFill="1" applyBorder="1" applyAlignment="1">
      <alignment horizontal="right"/>
    </xf>
    <xf numFmtId="3" fontId="16" fillId="12" borderId="5" xfId="0" applyNumberFormat="1" applyFont="1" applyFill="1" applyBorder="1" applyAlignment="1">
      <alignment horizontal="right"/>
    </xf>
    <xf numFmtId="3" fontId="15" fillId="12" borderId="78" xfId="0" applyNumberFormat="1" applyFont="1" applyFill="1" applyBorder="1"/>
    <xf numFmtId="3" fontId="15" fillId="12" borderId="24" xfId="0" applyNumberFormat="1" applyFont="1" applyFill="1" applyBorder="1"/>
    <xf numFmtId="3" fontId="15" fillId="12" borderId="25" xfId="0" applyNumberFormat="1" applyFont="1" applyFill="1" applyBorder="1"/>
    <xf numFmtId="3" fontId="16" fillId="12" borderId="5" xfId="0" applyNumberFormat="1" applyFont="1" applyFill="1" applyBorder="1"/>
    <xf numFmtId="3" fontId="16" fillId="7" borderId="5" xfId="0" applyNumberFormat="1" applyFont="1" applyFill="1" applyBorder="1"/>
    <xf numFmtId="3" fontId="16" fillId="11" borderId="5" xfId="0" applyNumberFormat="1" applyFont="1" applyFill="1" applyBorder="1"/>
    <xf numFmtId="0" fontId="16" fillId="9" borderId="12" xfId="0" applyFont="1" applyFill="1" applyBorder="1" applyAlignment="1">
      <alignment horizontal="right"/>
    </xf>
    <xf numFmtId="0" fontId="50" fillId="13" borderId="4" xfId="0" applyFont="1" applyFill="1" applyBorder="1" applyAlignment="1">
      <alignment horizontal="left"/>
    </xf>
    <xf numFmtId="0" fontId="38" fillId="0" borderId="18" xfId="0" applyFont="1" applyBorder="1" applyAlignment="1">
      <alignment horizontal="right" vertical="center"/>
    </xf>
    <xf numFmtId="0" fontId="38" fillId="0" borderId="21" xfId="0" applyFont="1" applyBorder="1" applyAlignment="1">
      <alignment horizontal="right" vertical="center"/>
    </xf>
    <xf numFmtId="0" fontId="38" fillId="0" borderId="24" xfId="0" applyFont="1" applyBorder="1" applyAlignment="1">
      <alignment vertical="center"/>
    </xf>
    <xf numFmtId="0" fontId="38" fillId="0" borderId="25" xfId="0" applyFont="1" applyBorder="1" applyAlignment="1">
      <alignment vertical="center"/>
    </xf>
    <xf numFmtId="0" fontId="38" fillId="17" borderId="24" xfId="0" applyFont="1" applyFill="1" applyBorder="1" applyAlignment="1">
      <alignment vertical="center"/>
    </xf>
    <xf numFmtId="0" fontId="11" fillId="0" borderId="0" xfId="0" applyFont="1" applyAlignment="1">
      <alignment horizontal="center" vertical="center" wrapText="1"/>
    </xf>
    <xf numFmtId="14" fontId="11" fillId="0" borderId="0" xfId="0" applyNumberFormat="1" applyFont="1" applyAlignment="1">
      <alignment horizontal="right" wrapText="1"/>
    </xf>
    <xf numFmtId="1" fontId="15" fillId="0" borderId="0" xfId="0" applyNumberFormat="1" applyFont="1" applyAlignment="1">
      <alignment horizontal="right"/>
    </xf>
    <xf numFmtId="0" fontId="15" fillId="0" borderId="0" xfId="0" applyFont="1" applyAlignment="1">
      <alignment horizontal="right"/>
    </xf>
    <xf numFmtId="49" fontId="15" fillId="7" borderId="9" xfId="0" applyNumberFormat="1" applyFont="1" applyFill="1" applyBorder="1" applyAlignment="1" applyProtection="1">
      <alignment vertical="top" wrapText="1"/>
      <protection locked="0"/>
    </xf>
    <xf numFmtId="49" fontId="15" fillId="7" borderId="10" xfId="0" applyNumberFormat="1" applyFont="1" applyFill="1" applyBorder="1" applyAlignment="1" applyProtection="1">
      <alignment horizontal="left" vertical="top" wrapText="1"/>
      <protection locked="0"/>
    </xf>
    <xf numFmtId="0" fontId="11" fillId="6" borderId="3" xfId="1" applyFont="1" applyFill="1" applyBorder="1" applyAlignment="1" applyProtection="1">
      <alignment vertical="top" wrapText="1"/>
    </xf>
    <xf numFmtId="3" fontId="27" fillId="7" borderId="9" xfId="0" applyNumberFormat="1" applyFont="1" applyFill="1" applyBorder="1" applyAlignment="1">
      <alignment horizontal="right"/>
    </xf>
    <xf numFmtId="3" fontId="27" fillId="7" borderId="10" xfId="0" applyNumberFormat="1" applyFont="1" applyFill="1" applyBorder="1" applyAlignment="1">
      <alignment horizontal="right"/>
    </xf>
    <xf numFmtId="3" fontId="14" fillId="12" borderId="11" xfId="0" applyNumberFormat="1" applyFont="1" applyFill="1" applyBorder="1" applyAlignment="1">
      <alignment horizontal="right" vertical="top"/>
    </xf>
    <xf numFmtId="3" fontId="14" fillId="8" borderId="12" xfId="0" applyNumberFormat="1" applyFont="1" applyFill="1" applyBorder="1" applyAlignment="1">
      <alignment horizontal="right" vertical="top"/>
    </xf>
    <xf numFmtId="0" fontId="1" fillId="0" borderId="0" xfId="0" applyFont="1" applyAlignment="1">
      <alignment horizontal="right"/>
    </xf>
    <xf numFmtId="0" fontId="13" fillId="0" borderId="0" xfId="0" applyFont="1" applyAlignment="1"/>
    <xf numFmtId="0" fontId="25" fillId="0" borderId="0" xfId="0" applyFont="1" applyAlignment="1"/>
    <xf numFmtId="0" fontId="25" fillId="0" borderId="0" xfId="0" applyFont="1" applyAlignment="1">
      <alignment vertical="top"/>
    </xf>
    <xf numFmtId="0" fontId="30" fillId="0" borderId="0" xfId="6" applyFont="1" applyFill="1" applyAlignment="1"/>
    <xf numFmtId="0" fontId="13" fillId="0" borderId="0" xfId="0" applyFont="1" applyAlignment="1">
      <alignment wrapText="1"/>
    </xf>
    <xf numFmtId="0" fontId="26" fillId="0" borderId="0" xfId="0" applyFont="1" applyAlignment="1">
      <alignment horizontal="center"/>
    </xf>
    <xf numFmtId="0" fontId="28" fillId="0" borderId="0" xfId="0" applyFont="1" applyAlignment="1">
      <alignment horizontal="center"/>
    </xf>
    <xf numFmtId="0" fontId="36" fillId="0" borderId="0" xfId="0" applyFont="1" applyAlignment="1">
      <alignment horizontal="center"/>
    </xf>
    <xf numFmtId="0" fontId="3" fillId="6" borderId="2" xfId="1" applyFont="1" applyFill="1" applyBorder="1" applyAlignment="1" applyProtection="1">
      <alignment horizontal="left" vertical="top" wrapText="1"/>
    </xf>
    <xf numFmtId="0" fontId="3" fillId="6" borderId="55" xfId="1" applyFont="1" applyFill="1" applyBorder="1" applyAlignment="1" applyProtection="1">
      <alignment horizontal="left" vertical="top" wrapText="1"/>
    </xf>
    <xf numFmtId="0" fontId="3" fillId="6" borderId="8" xfId="1" applyFont="1" applyFill="1" applyBorder="1" applyAlignment="1" applyProtection="1">
      <alignment horizontal="left" vertical="top" wrapText="1"/>
    </xf>
    <xf numFmtId="0" fontId="3" fillId="6" borderId="56" xfId="1" applyFont="1" applyFill="1" applyBorder="1" applyAlignment="1" applyProtection="1">
      <alignment horizontal="left" vertical="top" wrapText="1"/>
    </xf>
    <xf numFmtId="0" fontId="11" fillId="6" borderId="89" xfId="0" applyFont="1" applyFill="1" applyBorder="1" applyAlignment="1">
      <alignment horizontal="center" vertical="center" wrapText="1"/>
    </xf>
    <xf numFmtId="0" fontId="11" fillId="6" borderId="90" xfId="0" applyFont="1" applyFill="1" applyBorder="1" applyAlignment="1">
      <alignment horizontal="center" vertical="center" wrapText="1"/>
    </xf>
    <xf numFmtId="0" fontId="11" fillId="6" borderId="73" xfId="0" applyFont="1" applyFill="1" applyBorder="1" applyAlignment="1">
      <alignment horizontal="center" vertical="center" wrapText="1"/>
    </xf>
    <xf numFmtId="0" fontId="11" fillId="6" borderId="74" xfId="0" applyFont="1" applyFill="1" applyBorder="1" applyAlignment="1">
      <alignment horizontal="center" vertical="center" wrapText="1"/>
    </xf>
    <xf numFmtId="0" fontId="16" fillId="8" borderId="4" xfId="0" applyFont="1" applyFill="1" applyBorder="1" applyAlignment="1">
      <alignment horizontal="left" vertical="top" wrapText="1"/>
    </xf>
    <xf numFmtId="0" fontId="16" fillId="8" borderId="5" xfId="0" applyFont="1" applyFill="1" applyBorder="1" applyAlignment="1">
      <alignment horizontal="left" vertical="top" wrapText="1"/>
    </xf>
    <xf numFmtId="0" fontId="11" fillId="6" borderId="49" xfId="0" applyFont="1" applyFill="1" applyBorder="1" applyAlignment="1">
      <alignment horizontal="center" vertical="center" wrapText="1"/>
    </xf>
    <xf numFmtId="0" fontId="11" fillId="6" borderId="112" xfId="0" applyFont="1" applyFill="1" applyBorder="1" applyAlignment="1">
      <alignment horizontal="center" vertical="center" wrapText="1"/>
    </xf>
    <xf numFmtId="0" fontId="11" fillId="6" borderId="41"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4" fillId="9" borderId="4" xfId="0" applyFont="1" applyFill="1" applyBorder="1" applyAlignment="1">
      <alignment vertical="top" wrapText="1"/>
    </xf>
    <xf numFmtId="0" fontId="14" fillId="9" borderId="13" xfId="0" applyFont="1" applyFill="1" applyBorder="1" applyAlignment="1">
      <alignment vertical="top" wrapText="1"/>
    </xf>
    <xf numFmtId="0" fontId="14" fillId="9" borderId="5" xfId="0" applyFont="1" applyFill="1" applyBorder="1" applyAlignment="1">
      <alignment vertical="top" wrapText="1"/>
    </xf>
    <xf numFmtId="0" fontId="13" fillId="0" borderId="19"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24"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protection locked="0"/>
    </xf>
    <xf numFmtId="0" fontId="14" fillId="9" borderId="4" xfId="3" applyNumberFormat="1" applyFont="1" applyFill="1" applyBorder="1" applyAlignment="1" applyProtection="1">
      <alignment horizontal="left" vertical="top" wrapText="1"/>
    </xf>
    <xf numFmtId="0" fontId="14" fillId="9" borderId="13" xfId="3" applyNumberFormat="1" applyFont="1" applyFill="1" applyBorder="1" applyAlignment="1" applyProtection="1">
      <alignment horizontal="left" vertical="top" wrapText="1"/>
    </xf>
    <xf numFmtId="0" fontId="14" fillId="9" borderId="5" xfId="3" applyNumberFormat="1" applyFont="1" applyFill="1" applyBorder="1" applyAlignment="1" applyProtection="1">
      <alignment horizontal="left" vertical="top" wrapText="1"/>
    </xf>
    <xf numFmtId="0" fontId="13" fillId="0" borderId="16"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78" xfId="0" applyFont="1" applyBorder="1" applyAlignment="1" applyProtection="1">
      <alignment horizontal="left" vertical="top" wrapText="1"/>
      <protection locked="0"/>
    </xf>
    <xf numFmtId="0" fontId="17" fillId="10" borderId="121" xfId="0" applyFont="1" applyFill="1" applyBorder="1" applyAlignment="1">
      <alignment horizontal="center" vertical="center" wrapText="1"/>
    </xf>
    <xf numFmtId="0" fontId="17" fillId="10" borderId="122" xfId="0" applyFont="1" applyFill="1" applyBorder="1" applyAlignment="1">
      <alignment horizontal="center" vertical="center" wrapText="1"/>
    </xf>
    <xf numFmtId="0" fontId="17" fillId="10" borderId="123" xfId="0" applyFont="1" applyFill="1" applyBorder="1" applyAlignment="1">
      <alignment horizontal="center" vertical="center" wrapText="1"/>
    </xf>
    <xf numFmtId="0" fontId="17" fillId="10" borderId="124" xfId="0" applyFont="1" applyFill="1" applyBorder="1" applyAlignment="1">
      <alignment horizontal="center" vertical="center" wrapText="1"/>
    </xf>
    <xf numFmtId="0" fontId="4" fillId="0" borderId="0" xfId="0" applyFont="1" applyAlignment="1"/>
    <xf numFmtId="0" fontId="11" fillId="6" borderId="73" xfId="0" applyFont="1" applyFill="1" applyBorder="1" applyAlignment="1">
      <alignment horizontal="center" vertical="center"/>
    </xf>
    <xf numFmtId="0" fontId="11" fillId="6" borderId="74" xfId="0" applyFont="1" applyFill="1" applyBorder="1" applyAlignment="1">
      <alignment horizontal="center" vertical="center"/>
    </xf>
    <xf numFmtId="0" fontId="12" fillId="6" borderId="50" xfId="0" applyFont="1" applyFill="1" applyBorder="1" applyAlignment="1">
      <alignment horizontal="center" vertical="center" wrapText="1"/>
    </xf>
    <xf numFmtId="0" fontId="46" fillId="6" borderId="2" xfId="0" applyFont="1" applyFill="1" applyBorder="1" applyAlignment="1">
      <alignment horizontal="left" vertical="top" wrapText="1"/>
    </xf>
    <xf numFmtId="0" fontId="46" fillId="6" borderId="3" xfId="0" applyFont="1" applyFill="1" applyBorder="1" applyAlignment="1">
      <alignment horizontal="left" vertical="top" wrapText="1"/>
    </xf>
    <xf numFmtId="0" fontId="46" fillId="6" borderId="8" xfId="0" applyFont="1" applyFill="1" applyBorder="1" applyAlignment="1">
      <alignment horizontal="left" vertical="top" wrapText="1"/>
    </xf>
    <xf numFmtId="0" fontId="46" fillId="6" borderId="0" xfId="0" applyFont="1" applyFill="1" applyAlignment="1">
      <alignment horizontal="left" vertical="top" wrapText="1"/>
    </xf>
    <xf numFmtId="0" fontId="15" fillId="19" borderId="8" xfId="0" applyFont="1" applyFill="1" applyBorder="1" applyAlignment="1">
      <alignment horizontal="left" vertical="center" wrapText="1"/>
    </xf>
    <xf numFmtId="0" fontId="15" fillId="19" borderId="56" xfId="0" applyFont="1" applyFill="1" applyBorder="1" applyAlignment="1">
      <alignment horizontal="left" vertical="center" wrapText="1"/>
    </xf>
    <xf numFmtId="0" fontId="15" fillId="19" borderId="6" xfId="0" applyFont="1" applyFill="1" applyBorder="1" applyAlignment="1">
      <alignment horizontal="left" vertical="center" wrapText="1"/>
    </xf>
    <xf numFmtId="0" fontId="15" fillId="19" borderId="80" xfId="0" applyFont="1" applyFill="1" applyBorder="1" applyAlignment="1">
      <alignment horizontal="left" vertical="center" wrapText="1"/>
    </xf>
    <xf numFmtId="0" fontId="7" fillId="10" borderId="2" xfId="0" applyFont="1" applyFill="1" applyBorder="1" applyAlignment="1">
      <alignment horizontal="left" vertical="top" wrapText="1"/>
    </xf>
    <xf numFmtId="0" fontId="7" fillId="10" borderId="55" xfId="0" applyFont="1" applyFill="1" applyBorder="1" applyAlignment="1">
      <alignment horizontal="left" vertical="top" wrapText="1"/>
    </xf>
    <xf numFmtId="0" fontId="7" fillId="10" borderId="8" xfId="0" applyFont="1" applyFill="1" applyBorder="1" applyAlignment="1">
      <alignment horizontal="left" vertical="top" wrapText="1"/>
    </xf>
    <xf numFmtId="0" fontId="7" fillId="10" borderId="56" xfId="0" applyFont="1" applyFill="1" applyBorder="1" applyAlignment="1">
      <alignment horizontal="left" vertical="top" wrapText="1"/>
    </xf>
    <xf numFmtId="14" fontId="11" fillId="6" borderId="49" xfId="0" applyNumberFormat="1" applyFont="1" applyFill="1" applyBorder="1" applyAlignment="1">
      <alignment horizontal="center" vertical="center" wrapText="1"/>
    </xf>
    <xf numFmtId="0" fontId="11" fillId="6" borderId="60" xfId="0" applyFont="1" applyFill="1" applyBorder="1" applyAlignment="1">
      <alignment horizontal="center" vertical="center" wrapText="1"/>
    </xf>
    <xf numFmtId="0" fontId="11" fillId="6" borderId="76" xfId="0" applyFont="1" applyFill="1" applyBorder="1" applyAlignment="1">
      <alignment horizontal="center" vertical="center" wrapText="1"/>
    </xf>
    <xf numFmtId="0" fontId="11" fillId="6" borderId="75" xfId="0" applyFont="1" applyFill="1" applyBorder="1" applyAlignment="1">
      <alignment horizontal="center" vertical="center" wrapText="1"/>
    </xf>
    <xf numFmtId="0" fontId="11" fillId="6" borderId="57"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56" xfId="0" applyFont="1" applyFill="1" applyBorder="1" applyAlignment="1">
      <alignment horizontal="center" vertical="center" wrapText="1"/>
    </xf>
    <xf numFmtId="0" fontId="17" fillId="10" borderId="8" xfId="0" applyFont="1" applyFill="1" applyBorder="1" applyAlignment="1">
      <alignment horizontal="right" vertical="center" wrapText="1"/>
    </xf>
    <xf numFmtId="0" fontId="17" fillId="10" borderId="0" xfId="0" applyFont="1" applyFill="1" applyAlignment="1">
      <alignment horizontal="right" vertical="center" wrapText="1"/>
    </xf>
    <xf numFmtId="0" fontId="19" fillId="10" borderId="50" xfId="0" applyFont="1" applyFill="1" applyBorder="1" applyAlignment="1">
      <alignment horizontal="right" wrapText="1"/>
    </xf>
    <xf numFmtId="0" fontId="19" fillId="10" borderId="53" xfId="0" applyFont="1" applyFill="1" applyBorder="1" applyAlignment="1">
      <alignment horizontal="right" wrapText="1"/>
    </xf>
    <xf numFmtId="0" fontId="19" fillId="10" borderId="50" xfId="0" applyFont="1" applyFill="1" applyBorder="1" applyAlignment="1">
      <alignment horizontal="right"/>
    </xf>
    <xf numFmtId="0" fontId="19" fillId="10" borderId="53" xfId="0" applyFont="1" applyFill="1" applyBorder="1" applyAlignment="1">
      <alignment horizontal="right"/>
    </xf>
    <xf numFmtId="0" fontId="12" fillId="6" borderId="58" xfId="0" applyFont="1" applyFill="1" applyBorder="1" applyAlignment="1">
      <alignment horizontal="right" wrapText="1"/>
    </xf>
    <xf numFmtId="0" fontId="12" fillId="6" borderId="104" xfId="0" applyFont="1" applyFill="1" applyBorder="1" applyAlignment="1">
      <alignment horizontal="right" wrapText="1"/>
    </xf>
    <xf numFmtId="0" fontId="11" fillId="6" borderId="49" xfId="0" applyFont="1" applyFill="1" applyBorder="1" applyAlignment="1">
      <alignment horizontal="right" wrapText="1"/>
    </xf>
    <xf numFmtId="0" fontId="11" fillId="6" borderId="50" xfId="0" applyFont="1" applyFill="1" applyBorder="1" applyAlignment="1">
      <alignment horizontal="right" wrapText="1"/>
    </xf>
    <xf numFmtId="0" fontId="11" fillId="6" borderId="43" xfId="0" applyFont="1" applyFill="1" applyBorder="1" applyAlignment="1">
      <alignment horizontal="right" wrapText="1"/>
    </xf>
    <xf numFmtId="0" fontId="17" fillId="10" borderId="56" xfId="0" applyFont="1" applyFill="1" applyBorder="1" applyAlignment="1">
      <alignment horizontal="right" vertical="center" wrapText="1"/>
    </xf>
    <xf numFmtId="14" fontId="11" fillId="6" borderId="58" xfId="0" applyNumberFormat="1" applyFont="1" applyFill="1" applyBorder="1" applyAlignment="1">
      <alignment horizontal="center" vertical="center" wrapText="1"/>
    </xf>
    <xf numFmtId="14" fontId="11" fillId="6" borderId="59" xfId="0" applyNumberFormat="1" applyFont="1" applyFill="1" applyBorder="1" applyAlignment="1">
      <alignment horizontal="center" vertical="center" wrapText="1"/>
    </xf>
    <xf numFmtId="14" fontId="11" fillId="6" borderId="91" xfId="0" applyNumberFormat="1" applyFont="1" applyFill="1" applyBorder="1" applyAlignment="1">
      <alignment horizontal="center" vertical="center" wrapText="1"/>
    </xf>
    <xf numFmtId="0" fontId="11" fillId="6" borderId="51" xfId="0" applyFont="1" applyFill="1" applyBorder="1" applyAlignment="1">
      <alignment horizontal="right" wrapText="1"/>
    </xf>
    <xf numFmtId="0" fontId="11" fillId="6" borderId="53" xfId="0" applyFont="1" applyFill="1" applyBorder="1" applyAlignment="1">
      <alignment horizontal="right" wrapText="1"/>
    </xf>
    <xf numFmtId="0" fontId="12" fillId="6" borderId="51" xfId="0" applyFont="1" applyFill="1" applyBorder="1" applyAlignment="1">
      <alignment horizontal="right" wrapText="1"/>
    </xf>
    <xf numFmtId="0" fontId="12" fillId="6" borderId="53" xfId="0" applyFont="1" applyFill="1" applyBorder="1" applyAlignment="1">
      <alignment horizontal="right" wrapText="1"/>
    </xf>
    <xf numFmtId="0" fontId="12" fillId="6" borderId="49" xfId="0" applyFont="1" applyFill="1" applyBorder="1" applyAlignment="1">
      <alignment horizontal="right" wrapText="1"/>
    </xf>
    <xf numFmtId="0" fontId="12" fillId="6" borderId="50" xfId="0" applyFont="1" applyFill="1" applyBorder="1" applyAlignment="1">
      <alignment horizontal="right" wrapText="1"/>
    </xf>
    <xf numFmtId="0" fontId="12" fillId="6" borderId="45" xfId="0" applyFont="1" applyFill="1" applyBorder="1" applyAlignment="1">
      <alignment horizontal="right" wrapText="1"/>
    </xf>
    <xf numFmtId="0" fontId="12" fillId="6" borderId="52" xfId="0" applyFont="1" applyFill="1" applyBorder="1" applyAlignment="1">
      <alignment horizontal="right" wrapText="1"/>
    </xf>
    <xf numFmtId="0" fontId="12" fillId="6" borderId="62" xfId="0" applyFont="1" applyFill="1" applyBorder="1" applyAlignment="1">
      <alignment horizontal="right" wrapText="1"/>
    </xf>
    <xf numFmtId="0" fontId="12" fillId="6" borderId="54" xfId="0" applyFont="1" applyFill="1" applyBorder="1" applyAlignment="1">
      <alignment horizontal="right" wrapText="1"/>
    </xf>
    <xf numFmtId="0" fontId="11" fillId="6" borderId="89" xfId="0" applyFont="1" applyFill="1" applyBorder="1" applyAlignment="1">
      <alignment horizontal="center" vertical="center"/>
    </xf>
    <xf numFmtId="0" fontId="11" fillId="6" borderId="58" xfId="0" applyFont="1" applyFill="1" applyBorder="1" applyAlignment="1">
      <alignment horizontal="center" vertical="center"/>
    </xf>
    <xf numFmtId="0" fontId="11" fillId="6" borderId="59" xfId="0" applyFont="1" applyFill="1" applyBorder="1" applyAlignment="1">
      <alignment horizontal="center" vertical="center"/>
    </xf>
    <xf numFmtId="0" fontId="11" fillId="6" borderId="61" xfId="0" applyFont="1" applyFill="1" applyBorder="1" applyAlignment="1">
      <alignment horizontal="center" vertical="center"/>
    </xf>
    <xf numFmtId="0" fontId="3" fillId="6" borderId="2" xfId="0" applyFont="1" applyFill="1" applyBorder="1" applyAlignment="1">
      <alignment horizontal="left" vertical="top" wrapText="1"/>
    </xf>
    <xf numFmtId="0" fontId="3" fillId="6" borderId="55" xfId="0" applyFont="1" applyFill="1" applyBorder="1" applyAlignment="1">
      <alignment horizontal="left" vertical="top" wrapText="1"/>
    </xf>
    <xf numFmtId="0" fontId="3" fillId="6" borderId="8" xfId="0" applyFont="1" applyFill="1" applyBorder="1" applyAlignment="1">
      <alignment horizontal="left" vertical="top" wrapText="1"/>
    </xf>
    <xf numFmtId="0" fontId="3" fillId="6" borderId="56" xfId="0" applyFont="1" applyFill="1" applyBorder="1" applyAlignment="1">
      <alignment horizontal="left" vertical="top" wrapText="1"/>
    </xf>
    <xf numFmtId="0" fontId="11" fillId="6" borderId="60" xfId="0" applyFont="1" applyFill="1" applyBorder="1" applyAlignment="1">
      <alignment horizontal="center" wrapText="1"/>
    </xf>
    <xf numFmtId="0" fontId="11" fillId="6" borderId="76" xfId="0" applyFont="1" applyFill="1" applyBorder="1" applyAlignment="1">
      <alignment horizontal="center" wrapText="1"/>
    </xf>
    <xf numFmtId="0" fontId="11" fillId="6" borderId="75" xfId="0" applyFont="1" applyFill="1" applyBorder="1" applyAlignment="1">
      <alignment horizontal="center" wrapText="1"/>
    </xf>
    <xf numFmtId="0" fontId="15" fillId="0" borderId="3" xfId="0" applyFont="1" applyBorder="1" applyAlignment="1">
      <alignment horizontal="left" wrapText="1"/>
    </xf>
    <xf numFmtId="0" fontId="12" fillId="6" borderId="60" xfId="0" applyFont="1" applyFill="1" applyBorder="1" applyAlignment="1">
      <alignment horizontal="right" wrapText="1"/>
    </xf>
    <xf numFmtId="0" fontId="12" fillId="6" borderId="57" xfId="0" applyFont="1" applyFill="1" applyBorder="1" applyAlignment="1">
      <alignment horizontal="right" wrapText="1"/>
    </xf>
    <xf numFmtId="0" fontId="12" fillId="6" borderId="111" xfId="0" applyFont="1" applyFill="1" applyBorder="1" applyAlignment="1">
      <alignment horizontal="right" wrapText="1"/>
    </xf>
    <xf numFmtId="0" fontId="38" fillId="19" borderId="8" xfId="0" applyFont="1" applyFill="1" applyBorder="1" applyAlignment="1">
      <alignment horizontal="left" vertical="top" wrapText="1"/>
    </xf>
    <xf numFmtId="0" fontId="38" fillId="19" borderId="56" xfId="0" applyFont="1" applyFill="1" applyBorder="1" applyAlignment="1">
      <alignment horizontal="left" vertical="top" wrapText="1"/>
    </xf>
    <xf numFmtId="0" fontId="38" fillId="19" borderId="6" xfId="0" applyFont="1" applyFill="1" applyBorder="1" applyAlignment="1">
      <alignment horizontal="left" vertical="top" wrapText="1"/>
    </xf>
    <xf numFmtId="0" fontId="38" fillId="19" borderId="80" xfId="0" applyFont="1" applyFill="1" applyBorder="1" applyAlignment="1">
      <alignment horizontal="left" vertical="top" wrapText="1"/>
    </xf>
    <xf numFmtId="0" fontId="11" fillId="6" borderId="125" xfId="0" applyFont="1" applyFill="1" applyBorder="1" applyAlignment="1">
      <alignment horizontal="center" vertical="center" wrapText="1"/>
    </xf>
    <xf numFmtId="0" fontId="11" fillId="6" borderId="9" xfId="0" applyFont="1" applyFill="1" applyBorder="1" applyAlignment="1">
      <alignment horizontal="center" vertical="center" wrapText="1"/>
    </xf>
    <xf numFmtId="14" fontId="11" fillId="6" borderId="61" xfId="0" applyNumberFormat="1" applyFont="1" applyFill="1" applyBorder="1" applyAlignment="1">
      <alignment horizontal="center" vertical="center" wrapText="1"/>
    </xf>
    <xf numFmtId="14" fontId="15" fillId="0" borderId="4" xfId="0" applyNumberFormat="1" applyFont="1" applyBorder="1" applyAlignment="1" applyProtection="1">
      <alignment horizontal="left" wrapText="1"/>
      <protection locked="0"/>
    </xf>
    <xf numFmtId="14" fontId="15" fillId="0" borderId="5" xfId="0" applyNumberFormat="1" applyFont="1" applyBorder="1" applyAlignment="1" applyProtection="1">
      <alignment horizontal="left" wrapText="1"/>
      <protection locked="0"/>
    </xf>
    <xf numFmtId="14" fontId="15" fillId="2" borderId="19" xfId="0" applyNumberFormat="1" applyFont="1" applyFill="1" applyBorder="1" applyAlignment="1" applyProtection="1">
      <alignment horizontal="center"/>
      <protection locked="0"/>
    </xf>
    <xf numFmtId="14" fontId="15" fillId="2" borderId="24" xfId="0" applyNumberFormat="1" applyFont="1" applyFill="1" applyBorder="1" applyAlignment="1" applyProtection="1">
      <alignment horizontal="center"/>
      <protection locked="0"/>
    </xf>
    <xf numFmtId="49" fontId="15" fillId="2" borderId="71" xfId="0" applyNumberFormat="1" applyFont="1" applyFill="1" applyBorder="1" applyAlignment="1" applyProtection="1">
      <alignment horizontal="center" vertical="top" wrapText="1"/>
      <protection locked="0"/>
    </xf>
    <xf numFmtId="49" fontId="15" fillId="2" borderId="72" xfId="0" applyNumberFormat="1" applyFont="1" applyFill="1" applyBorder="1" applyAlignment="1" applyProtection="1">
      <alignment horizontal="center" vertical="top" wrapText="1"/>
      <protection locked="0"/>
    </xf>
    <xf numFmtId="0" fontId="11" fillId="6" borderId="126" xfId="0" applyFont="1" applyFill="1" applyBorder="1" applyAlignment="1">
      <alignment horizontal="center" vertical="center" wrapText="1"/>
    </xf>
    <xf numFmtId="0" fontId="11" fillId="6" borderId="55"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1" fillId="6" borderId="59" xfId="0" applyFont="1" applyFill="1" applyBorder="1" applyAlignment="1">
      <alignment horizontal="center" vertical="center" wrapText="1"/>
    </xf>
    <xf numFmtId="37" fontId="15" fillId="7" borderId="0" xfId="0" applyNumberFormat="1" applyFont="1" applyFill="1" applyAlignment="1">
      <alignment horizontal="right"/>
    </xf>
    <xf numFmtId="37" fontId="15" fillId="7" borderId="8" xfId="0" applyNumberFormat="1" applyFont="1" applyFill="1" applyBorder="1" applyAlignment="1">
      <alignment horizontal="center"/>
    </xf>
    <xf numFmtId="37" fontId="15" fillId="7" borderId="9" xfId="0" applyNumberFormat="1" applyFont="1" applyFill="1" applyBorder="1" applyAlignment="1">
      <alignment horizontal="center"/>
    </xf>
    <xf numFmtId="14" fontId="15" fillId="2" borderId="22" xfId="0" applyNumberFormat="1" applyFont="1" applyFill="1" applyBorder="1" applyAlignment="1" applyProtection="1">
      <alignment horizontal="center"/>
      <protection locked="0"/>
    </xf>
    <xf numFmtId="14" fontId="15" fillId="2" borderId="25" xfId="0" applyNumberFormat="1" applyFont="1" applyFill="1" applyBorder="1" applyAlignment="1" applyProtection="1">
      <alignment horizontal="center"/>
      <protection locked="0"/>
    </xf>
    <xf numFmtId="0" fontId="11" fillId="6" borderId="14" xfId="0" applyFont="1" applyFill="1" applyBorder="1" applyAlignment="1">
      <alignment horizontal="center" vertical="center" wrapText="1"/>
    </xf>
    <xf numFmtId="0" fontId="11" fillId="6" borderId="61" xfId="0" applyFont="1" applyFill="1" applyBorder="1" applyAlignment="1">
      <alignment horizontal="center" vertical="center" wrapText="1"/>
    </xf>
    <xf numFmtId="0" fontId="16" fillId="9" borderId="4" xfId="0" applyFont="1" applyFill="1" applyBorder="1" applyAlignment="1">
      <alignment vertical="center"/>
    </xf>
    <xf numFmtId="0" fontId="16" fillId="9" borderId="13" xfId="0" applyFont="1" applyFill="1" applyBorder="1" applyAlignment="1">
      <alignment vertical="center"/>
    </xf>
    <xf numFmtId="0" fontId="16" fillId="9" borderId="5" xfId="0" applyFont="1" applyFill="1" applyBorder="1" applyAlignment="1">
      <alignment vertical="center"/>
    </xf>
    <xf numFmtId="0" fontId="13" fillId="9" borderId="92" xfId="0" applyFont="1" applyFill="1" applyBorder="1" applyAlignment="1">
      <alignment horizontal="right" vertical="top" wrapText="1"/>
    </xf>
    <xf numFmtId="0" fontId="13" fillId="9" borderId="11" xfId="0" applyFont="1" applyFill="1" applyBorder="1" applyAlignment="1">
      <alignment horizontal="right" vertical="top" wrapText="1"/>
    </xf>
    <xf numFmtId="0" fontId="0" fillId="7" borderId="0" xfId="0" applyFill="1" applyAlignment="1">
      <alignment horizontal="right"/>
    </xf>
    <xf numFmtId="0" fontId="17" fillId="10" borderId="3" xfId="0" applyFont="1" applyFill="1" applyBorder="1" applyAlignment="1">
      <alignment horizontal="center"/>
    </xf>
    <xf numFmtId="0" fontId="17" fillId="10" borderId="14" xfId="0" applyFont="1" applyFill="1" applyBorder="1" applyAlignment="1">
      <alignment horizontal="center"/>
    </xf>
    <xf numFmtId="0" fontId="11" fillId="6" borderId="43" xfId="0" applyFont="1" applyFill="1" applyBorder="1" applyAlignment="1">
      <alignment horizontal="left" wrapText="1"/>
    </xf>
    <xf numFmtId="0" fontId="11" fillId="6" borderId="50" xfId="0" applyFont="1" applyFill="1" applyBorder="1" applyAlignment="1">
      <alignment horizontal="left" wrapText="1"/>
    </xf>
    <xf numFmtId="0" fontId="11" fillId="6" borderId="43" xfId="0" applyFont="1" applyFill="1" applyBorder="1" applyAlignment="1">
      <alignment horizontal="center" wrapText="1"/>
    </xf>
    <xf numFmtId="0" fontId="11" fillId="6" borderId="51" xfId="0" applyFont="1" applyFill="1" applyBorder="1" applyAlignment="1">
      <alignment horizontal="left" wrapText="1"/>
    </xf>
    <xf numFmtId="0" fontId="11" fillId="6" borderId="109" xfId="0" applyFont="1" applyFill="1" applyBorder="1" applyAlignment="1">
      <alignment horizontal="center" wrapText="1"/>
    </xf>
    <xf numFmtId="0" fontId="11" fillId="6" borderId="110" xfId="0" applyFont="1" applyFill="1" applyBorder="1" applyAlignment="1">
      <alignment horizontal="center" wrapText="1"/>
    </xf>
    <xf numFmtId="0" fontId="11" fillId="6" borderId="44" xfId="0" applyFont="1" applyFill="1" applyBorder="1" applyAlignment="1">
      <alignment horizontal="left" wrapText="1"/>
    </xf>
    <xf numFmtId="0" fontId="11" fillId="6" borderId="52" xfId="0" applyFont="1" applyFill="1" applyBorder="1" applyAlignment="1">
      <alignment horizontal="left" wrapText="1"/>
    </xf>
    <xf numFmtId="0" fontId="10" fillId="6" borderId="8" xfId="0" applyFont="1" applyFill="1" applyBorder="1" applyAlignment="1">
      <alignment horizontal="left" vertical="top" wrapText="1"/>
    </xf>
    <xf numFmtId="0" fontId="10" fillId="6" borderId="6" xfId="0" applyFont="1" applyFill="1" applyBorder="1" applyAlignment="1">
      <alignment horizontal="left" vertical="top" wrapText="1"/>
    </xf>
    <xf numFmtId="0" fontId="17" fillId="6" borderId="59" xfId="0" applyFont="1" applyFill="1" applyBorder="1" applyAlignment="1">
      <alignment horizontal="center" vertical="center" wrapText="1"/>
    </xf>
    <xf numFmtId="0" fontId="17" fillId="6" borderId="61" xfId="0" applyFont="1" applyFill="1" applyBorder="1" applyAlignment="1">
      <alignment horizontal="center" vertical="center" wrapText="1"/>
    </xf>
    <xf numFmtId="0" fontId="7" fillId="6" borderId="106" xfId="0" applyFont="1" applyFill="1" applyBorder="1" applyAlignment="1">
      <alignment vertical="top" wrapText="1"/>
    </xf>
    <xf numFmtId="0" fontId="7" fillId="6" borderId="56" xfId="0" applyFont="1" applyFill="1" applyBorder="1" applyAlignment="1">
      <alignment vertical="top" wrapText="1"/>
    </xf>
    <xf numFmtId="0" fontId="17" fillId="6" borderId="58" xfId="0" applyFont="1" applyFill="1" applyBorder="1" applyAlignment="1">
      <alignment horizontal="center" vertical="center" wrapText="1"/>
    </xf>
    <xf numFmtId="0" fontId="17" fillId="6" borderId="91" xfId="0" applyFont="1" applyFill="1" applyBorder="1" applyAlignment="1">
      <alignment horizontal="center" vertical="center" wrapText="1"/>
    </xf>
  </cellXfs>
  <cellStyles count="13">
    <cellStyle name="Comma 2" xfId="4" xr:uid="{00000000-0005-0000-0000-000000000000}"/>
    <cellStyle name="Comma 2 2" xfId="7" xr:uid="{38314537-9DBC-42EB-8889-4606E93B7C71}"/>
    <cellStyle name="Comma 2 2 2" xfId="11" xr:uid="{BF0818B3-89CA-49AF-BDFB-56A260C1DC3F}"/>
    <cellStyle name="Comma 2 3" xfId="9" xr:uid="{AA0BD9E8-4903-4A4B-9E37-902C5F413BC1}"/>
    <cellStyle name="Currency 2" xfId="8" xr:uid="{612CDD8C-9034-4B11-A756-38F663C09C73}"/>
    <cellStyle name="Currency 2 2" xfId="12" xr:uid="{EA36B127-08DD-40C3-BF47-728200C455C0}"/>
    <cellStyle name="Currency 3" xfId="10" xr:uid="{D4F09339-F53E-4B96-9058-283E77E434F7}"/>
    <cellStyle name="Heading 1" xfId="1" builtinId="16"/>
    <cellStyle name="Hyperlink" xfId="6" builtinId="8"/>
    <cellStyle name="Normal" xfId="0" builtinId="0"/>
    <cellStyle name="Normal 12" xfId="5" xr:uid="{00000000-0005-0000-0000-000004000000}"/>
    <cellStyle name="Normal 3" xfId="2" xr:uid="{00000000-0005-0000-0000-000005000000}"/>
    <cellStyle name="Percent" xfId="3" builtinId="5"/>
  </cellStyles>
  <dxfs count="179">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rgb="FFFF7C80"/>
        </patternFill>
      </fill>
    </dxf>
    <dxf>
      <font>
        <color theme="0" tint="-0.499984740745262"/>
      </font>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rgb="FFFFD966"/>
        </patternFill>
      </fill>
    </dxf>
    <dxf>
      <fill>
        <patternFill>
          <bgColor rgb="FFFFD966"/>
        </patternFill>
      </fill>
    </dxf>
    <dxf>
      <fill>
        <patternFill>
          <bgColor rgb="FFFFD966"/>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rgb="FFFFD966"/>
        </patternFill>
      </fill>
    </dxf>
    <dxf>
      <fill>
        <patternFill>
          <bgColor rgb="FFFFD966"/>
        </patternFill>
      </fill>
    </dxf>
    <dxf>
      <fill>
        <patternFill>
          <bgColor rgb="FFFFD966"/>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rgb="FFFFC000"/>
      </font>
    </dxf>
    <dxf>
      <fill>
        <patternFill>
          <bgColor rgb="FFFFD966"/>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theme="0" tint="-0.499984740745262"/>
      </font>
    </dxf>
    <dxf>
      <font>
        <color rgb="FFFFC000"/>
      </font>
    </dxf>
    <dxf>
      <fill>
        <patternFill>
          <bgColor rgb="FFFFD966"/>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rgb="FFFFC000"/>
      </font>
    </dxf>
    <dxf>
      <font>
        <color rgb="FFFFC000"/>
      </font>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theme="0" tint="-0.499984740745262"/>
      </font>
    </dxf>
    <dxf>
      <font>
        <b/>
        <i val="0"/>
        <color auto="1"/>
      </font>
      <fill>
        <patternFill>
          <bgColor theme="8" tint="0.79998168889431442"/>
        </patternFill>
      </fill>
    </dxf>
    <dxf>
      <font>
        <b/>
        <i val="0"/>
      </font>
    </dxf>
    <dxf>
      <fill>
        <patternFill>
          <bgColor theme="8" tint="0.79998168889431442"/>
        </patternFill>
      </fill>
    </dxf>
    <dxf>
      <font>
        <b/>
        <i val="0"/>
        <color theme="0" tint="-0.499984740745262"/>
      </font>
      <fill>
        <patternFill>
          <bgColor theme="8" tint="0.79998168889431442"/>
        </patternFill>
      </fill>
    </dxf>
    <dxf>
      <font>
        <b/>
        <i val="0"/>
        <color auto="1"/>
      </font>
      <fill>
        <patternFill>
          <bgColor theme="8" tint="0.79998168889431442"/>
        </patternFill>
      </fill>
    </dxf>
    <dxf>
      <font>
        <color theme="0" tint="-0.499984740745262"/>
      </font>
    </dxf>
    <dxf>
      <font>
        <b/>
        <i val="0"/>
        <color auto="1"/>
      </font>
      <fill>
        <patternFill>
          <bgColor theme="8" tint="0.79998168889431442"/>
        </patternFill>
      </fill>
    </dxf>
    <dxf>
      <font>
        <b/>
        <i val="0"/>
      </font>
    </dxf>
    <dxf>
      <fill>
        <patternFill>
          <bgColor theme="8" tint="0.79998168889431442"/>
        </patternFill>
      </fill>
    </dxf>
    <dxf>
      <font>
        <b/>
        <i val="0"/>
        <color theme="0" tint="-0.499984740745262"/>
      </font>
      <fill>
        <patternFill>
          <bgColor theme="8" tint="0.79998168889431442"/>
        </patternFill>
      </fill>
    </dxf>
    <dxf>
      <font>
        <b/>
        <i val="0"/>
        <color auto="1"/>
      </font>
      <fill>
        <patternFill>
          <bgColor theme="8" tint="0.79998168889431442"/>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rgb="FF808080"/>
      </font>
    </dxf>
    <dxf>
      <fill>
        <patternFill>
          <bgColor rgb="FFFF9393"/>
        </patternFill>
      </fill>
    </dxf>
    <dxf>
      <fill>
        <patternFill>
          <bgColor rgb="FFFFD966"/>
        </patternFill>
      </fill>
    </dxf>
    <dxf>
      <fill>
        <patternFill>
          <bgColor rgb="FFFFD966"/>
        </patternFill>
      </fill>
    </dxf>
    <dxf>
      <font>
        <color rgb="FF808080"/>
      </font>
    </dxf>
    <dxf>
      <fill>
        <patternFill>
          <bgColor rgb="FFFF9393"/>
        </patternFill>
      </fill>
    </dxf>
    <dxf>
      <fill>
        <patternFill>
          <bgColor rgb="FFFFD966"/>
        </patternFill>
      </fill>
    </dxf>
    <dxf>
      <fill>
        <patternFill>
          <bgColor rgb="FFFFD966"/>
        </patternFill>
      </fill>
    </dxf>
    <dxf>
      <font>
        <color theme="0" tint="-0.499984740745262"/>
      </font>
    </dxf>
    <dxf>
      <font>
        <color theme="0" tint="-0.499984740745262"/>
      </font>
    </dxf>
    <dxf>
      <font>
        <color theme="0" tint="-0.499984740745262"/>
      </font>
    </dxf>
    <dxf>
      <font>
        <color theme="0" tint="-0.499984740745262"/>
      </font>
    </dxf>
    <dxf>
      <fill>
        <patternFill>
          <bgColor theme="7" tint="0.39994506668294322"/>
        </patternFill>
      </fill>
    </dxf>
    <dxf>
      <font>
        <color theme="0" tint="-0.499984740745262"/>
      </font>
    </dxf>
    <dxf>
      <fill>
        <patternFill>
          <bgColor rgb="FFD7D2CB"/>
        </patternFill>
      </fill>
    </dxf>
    <dxf>
      <font>
        <color theme="0" tint="-0.499984740745262"/>
      </font>
    </dxf>
    <dxf>
      <fill>
        <patternFill>
          <bgColor theme="7" tint="0.39994506668294322"/>
        </patternFill>
      </fill>
    </dxf>
    <dxf>
      <font>
        <color theme="0" tint="-0.499984740745262"/>
      </font>
    </dxf>
  </dxfs>
  <tableStyles count="0" defaultTableStyle="TableStyleMedium2" defaultPivotStyle="PivotStyleLight16"/>
  <colors>
    <mruColors>
      <color rgb="FFBF8F00"/>
      <color rgb="FFFFC000"/>
      <color rgb="FFFFD966"/>
      <color rgb="FF595959"/>
      <color rgb="FFCCFFFF"/>
      <color rgb="FFD7D2CB"/>
      <color rgb="FF52E859"/>
      <color rgb="FFFFFFFF"/>
      <color rgb="FFFFCCCC"/>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720725</xdr:colOff>
      <xdr:row>1</xdr:row>
      <xdr:rowOff>25400</xdr:rowOff>
    </xdr:from>
    <xdr:to>
      <xdr:col>6</xdr:col>
      <xdr:colOff>552450</xdr:colOff>
      <xdr:row>5</xdr:row>
      <xdr:rowOff>152400</xdr:rowOff>
    </xdr:to>
    <xdr:pic>
      <xdr:nvPicPr>
        <xdr:cNvPr id="2" name="Picture 1">
          <a:extLst>
            <a:ext uri="{FF2B5EF4-FFF2-40B4-BE49-F238E27FC236}">
              <a16:creationId xmlns:a16="http://schemas.microsoft.com/office/drawing/2014/main" id="{400BC4A6-FF9A-451B-BCCE-126BDB7696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3888" y="192088"/>
          <a:ext cx="2267267" cy="793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W42"/>
  <sheetViews>
    <sheetView showGridLines="0" tabSelected="1" zoomScaleNormal="100" workbookViewId="0">
      <selection sqref="A1:K1"/>
    </sheetView>
  </sheetViews>
  <sheetFormatPr defaultColWidth="9.140625" defaultRowHeight="13.5" x14ac:dyDescent="0.2"/>
  <cols>
    <col min="1" max="7" width="11.42578125" style="46" customWidth="1"/>
    <col min="8" max="10" width="9.140625" style="46"/>
    <col min="11" max="11" width="15" style="46" customWidth="1"/>
    <col min="12" max="14" width="9.140625" style="46"/>
    <col min="15" max="16" width="9.140625" style="46" customWidth="1"/>
    <col min="17" max="17" width="16" style="46" hidden="1" customWidth="1"/>
    <col min="18" max="21" width="9.140625" style="46" hidden="1" customWidth="1"/>
    <col min="22" max="22" width="10.85546875" style="46" hidden="1" customWidth="1"/>
    <col min="23" max="23" width="9.140625" style="46" hidden="1" customWidth="1"/>
    <col min="24" max="24" width="9.140625" style="46" customWidth="1"/>
    <col min="25" max="16384" width="9.140625" style="46"/>
  </cols>
  <sheetData>
    <row r="1" spans="1:16" x14ac:dyDescent="0.2">
      <c r="A1" s="1213"/>
      <c r="B1" s="1213"/>
      <c r="C1" s="1213"/>
      <c r="D1" s="1213"/>
      <c r="E1" s="1213"/>
      <c r="F1" s="1213"/>
      <c r="G1" s="1213"/>
      <c r="H1" s="1213"/>
      <c r="I1" s="1213"/>
      <c r="J1" s="1213"/>
      <c r="K1" s="1213"/>
    </row>
    <row r="2" spans="1:16" x14ac:dyDescent="0.2">
      <c r="A2" s="1213"/>
      <c r="B2" s="1213"/>
      <c r="C2" s="1213"/>
      <c r="D2" s="1213"/>
      <c r="E2" s="1213"/>
      <c r="F2" s="1213"/>
      <c r="G2" s="1213"/>
      <c r="H2" s="1213"/>
      <c r="I2" s="1213"/>
      <c r="J2" s="1213"/>
      <c r="K2" s="1213"/>
    </row>
    <row r="3" spans="1:16" x14ac:dyDescent="0.2">
      <c r="A3" s="1213"/>
      <c r="B3" s="1213"/>
      <c r="C3" s="1213"/>
      <c r="D3" s="1213"/>
      <c r="E3" s="1213"/>
      <c r="F3" s="1213"/>
      <c r="G3" s="1213"/>
      <c r="H3" s="1213"/>
      <c r="I3" s="1213"/>
      <c r="J3" s="1213"/>
      <c r="K3" s="1213"/>
    </row>
    <row r="4" spans="1:16" x14ac:dyDescent="0.2">
      <c r="A4" s="1213"/>
      <c r="B4" s="1213"/>
      <c r="C4" s="1213"/>
      <c r="D4" s="1213"/>
      <c r="E4" s="1213"/>
      <c r="F4" s="1213"/>
      <c r="G4" s="1213"/>
      <c r="H4" s="1213"/>
      <c r="I4" s="1213"/>
      <c r="J4" s="1213"/>
      <c r="K4" s="1213"/>
    </row>
    <row r="5" spans="1:16" x14ac:dyDescent="0.2">
      <c r="A5" s="1213"/>
      <c r="B5" s="1213"/>
      <c r="C5" s="1213"/>
      <c r="D5" s="1213"/>
      <c r="E5" s="1213"/>
      <c r="F5" s="1213"/>
      <c r="G5" s="1213"/>
      <c r="H5" s="1213"/>
      <c r="I5" s="1213"/>
      <c r="J5" s="1213"/>
      <c r="K5" s="1213"/>
    </row>
    <row r="6" spans="1:16" x14ac:dyDescent="0.2">
      <c r="A6" s="1213"/>
      <c r="B6" s="1213"/>
      <c r="C6" s="1213"/>
      <c r="D6" s="1213"/>
      <c r="E6" s="1213"/>
      <c r="F6" s="1213"/>
      <c r="G6" s="1213"/>
      <c r="H6" s="1213"/>
      <c r="I6" s="1213"/>
      <c r="J6" s="1213"/>
      <c r="K6" s="1213"/>
    </row>
    <row r="7" spans="1:16" x14ac:dyDescent="0.2">
      <c r="A7" s="1213"/>
      <c r="B7" s="1213"/>
      <c r="C7" s="1213"/>
      <c r="D7" s="1213"/>
      <c r="E7" s="1213"/>
      <c r="F7" s="1213"/>
      <c r="G7" s="1213"/>
      <c r="H7" s="1213"/>
      <c r="I7" s="1213"/>
      <c r="J7" s="1213"/>
      <c r="K7" s="1213"/>
    </row>
    <row r="8" spans="1:16" ht="30" x14ac:dyDescent="0.4">
      <c r="A8" s="1218" t="s">
        <v>0</v>
      </c>
      <c r="B8" s="1218"/>
      <c r="C8" s="1218"/>
      <c r="D8" s="1218"/>
      <c r="E8" s="1218"/>
      <c r="F8" s="1218"/>
      <c r="G8" s="1218"/>
      <c r="H8" s="1218"/>
      <c r="I8" s="1218"/>
      <c r="J8" s="1218"/>
      <c r="K8" s="1218"/>
      <c r="L8" s="950"/>
      <c r="M8" s="950"/>
      <c r="N8" s="950"/>
    </row>
    <row r="9" spans="1:16" ht="25.5" x14ac:dyDescent="0.35">
      <c r="A9" s="1219" t="s">
        <v>1</v>
      </c>
      <c r="B9" s="1219"/>
      <c r="C9" s="1219"/>
      <c r="D9" s="1219"/>
      <c r="E9" s="1219"/>
      <c r="F9" s="1219"/>
      <c r="G9" s="1219"/>
      <c r="H9" s="1219"/>
      <c r="I9" s="1219"/>
      <c r="J9" s="1219"/>
      <c r="K9" s="1219"/>
      <c r="L9" s="951"/>
      <c r="M9" s="951"/>
      <c r="N9" s="951"/>
    </row>
    <row r="10" spans="1:16" ht="43.5" customHeight="1" x14ac:dyDescent="0.45">
      <c r="A10" s="1220" t="s">
        <v>2</v>
      </c>
      <c r="B10" s="1220"/>
      <c r="C10" s="1220"/>
      <c r="D10" s="1220"/>
      <c r="E10" s="1220"/>
      <c r="F10" s="1220"/>
      <c r="G10" s="1220"/>
      <c r="H10" s="1220"/>
      <c r="I10" s="1220"/>
      <c r="J10" s="1220"/>
      <c r="K10" s="1220"/>
    </row>
    <row r="11" spans="1:16" ht="39.75" customHeight="1" x14ac:dyDescent="0.2">
      <c r="A11" s="6" t="s">
        <v>3</v>
      </c>
    </row>
    <row r="12" spans="1:16" ht="15" customHeight="1" x14ac:dyDescent="0.2">
      <c r="A12" s="46" t="s">
        <v>4</v>
      </c>
    </row>
    <row r="13" spans="1:16" ht="15" customHeight="1" x14ac:dyDescent="0.2"/>
    <row r="14" spans="1:16" ht="15" customHeight="1" x14ac:dyDescent="0.2">
      <c r="A14" s="46" t="s">
        <v>5</v>
      </c>
    </row>
    <row r="15" spans="1:16" ht="15" customHeight="1" x14ac:dyDescent="0.2">
      <c r="A15" s="46" t="s">
        <v>6</v>
      </c>
      <c r="B15" s="397"/>
      <c r="C15" s="397"/>
      <c r="D15" s="397"/>
      <c r="E15" s="397"/>
      <c r="F15" s="397"/>
      <c r="G15" s="397"/>
      <c r="H15" s="397"/>
      <c r="I15" s="397"/>
      <c r="J15" s="397"/>
      <c r="K15" s="397"/>
      <c r="L15" s="397"/>
      <c r="M15" s="397"/>
      <c r="N15" s="397"/>
      <c r="O15" s="397"/>
      <c r="P15" s="397"/>
    </row>
    <row r="16" spans="1:16" ht="15" customHeight="1" x14ac:dyDescent="0.2">
      <c r="A16" s="46" t="s">
        <v>7</v>
      </c>
    </row>
    <row r="17" spans="1:23" ht="14.25" customHeight="1" x14ac:dyDescent="0.2"/>
    <row r="18" spans="1:23" ht="54.6" customHeight="1" x14ac:dyDescent="0.2">
      <c r="A18" s="1217" t="s">
        <v>8</v>
      </c>
      <c r="B18" s="1217"/>
      <c r="C18" s="1217"/>
      <c r="D18" s="1217"/>
      <c r="E18" s="1217"/>
      <c r="F18" s="1217"/>
      <c r="G18" s="1217"/>
      <c r="H18" s="1217"/>
      <c r="I18" s="1217"/>
      <c r="J18" s="1217"/>
      <c r="K18" s="1217"/>
      <c r="L18" s="1217"/>
      <c r="M18" s="1217"/>
      <c r="N18" s="1217"/>
      <c r="O18" s="1217"/>
      <c r="P18" s="1217"/>
    </row>
    <row r="19" spans="1:23" x14ac:dyDescent="0.2">
      <c r="A19" s="1213"/>
      <c r="B19" s="1213"/>
      <c r="C19" s="1213"/>
      <c r="D19" s="1213"/>
      <c r="E19" s="1213"/>
      <c r="F19" s="1213"/>
      <c r="G19" s="1213"/>
      <c r="H19" s="1213"/>
      <c r="I19" s="1213"/>
      <c r="J19" s="1213"/>
      <c r="K19" s="1213"/>
    </row>
    <row r="20" spans="1:23" x14ac:dyDescent="0.2">
      <c r="A20" s="1215"/>
      <c r="B20" s="1215"/>
      <c r="C20" s="1215"/>
      <c r="D20" s="1215"/>
      <c r="E20" s="1215"/>
      <c r="F20" s="1215"/>
      <c r="G20" s="1215"/>
      <c r="H20" s="1215"/>
      <c r="I20" s="1215"/>
      <c r="J20" s="1215"/>
      <c r="K20" s="1215"/>
    </row>
    <row r="21" spans="1:23" x14ac:dyDescent="0.2">
      <c r="A21" s="1213"/>
      <c r="B21" s="1213"/>
      <c r="C21" s="1213"/>
      <c r="D21" s="1213"/>
      <c r="E21" s="1213"/>
      <c r="F21" s="1213"/>
      <c r="G21" s="1213"/>
      <c r="H21" s="1213"/>
      <c r="I21" s="1213"/>
      <c r="J21" s="1213"/>
      <c r="K21" s="1213"/>
    </row>
    <row r="22" spans="1:23" x14ac:dyDescent="0.2">
      <c r="A22" s="1216"/>
      <c r="B22" s="1216"/>
      <c r="C22" s="1216"/>
      <c r="D22" s="1216"/>
      <c r="E22" s="1216"/>
      <c r="F22" s="1216"/>
      <c r="G22" s="1216"/>
      <c r="H22" s="1216"/>
      <c r="I22" s="1216"/>
      <c r="J22" s="1216"/>
      <c r="K22" s="1216"/>
    </row>
    <row r="23" spans="1:23" x14ac:dyDescent="0.2">
      <c r="A23" s="1213"/>
      <c r="B23" s="1213"/>
      <c r="C23" s="1213"/>
      <c r="D23" s="1213"/>
      <c r="E23" s="1213"/>
      <c r="F23" s="1213"/>
      <c r="G23" s="1213"/>
      <c r="H23" s="1213"/>
      <c r="I23" s="1213"/>
      <c r="J23" s="1213"/>
      <c r="K23" s="1213"/>
    </row>
    <row r="24" spans="1:23" x14ac:dyDescent="0.2">
      <c r="A24" s="1213"/>
      <c r="B24" s="1213"/>
      <c r="C24" s="1213"/>
      <c r="D24" s="1213"/>
      <c r="E24" s="1213"/>
      <c r="F24" s="1213"/>
      <c r="G24" s="1213"/>
      <c r="H24" s="1213"/>
      <c r="I24" s="1213"/>
      <c r="J24" s="1213"/>
      <c r="K24" s="1213"/>
      <c r="Q24" s="313"/>
      <c r="R24" s="313"/>
      <c r="S24" s="313"/>
      <c r="T24" s="313"/>
      <c r="U24" s="313"/>
      <c r="V24" s="313"/>
      <c r="W24" s="313"/>
    </row>
    <row r="25" spans="1:23" ht="15" customHeight="1" x14ac:dyDescent="0.2">
      <c r="A25" s="1213"/>
      <c r="B25" s="1213"/>
      <c r="C25" s="1213"/>
      <c r="D25" s="1213"/>
      <c r="E25" s="1213"/>
      <c r="F25" s="1213"/>
      <c r="G25" s="1213"/>
      <c r="H25" s="1213"/>
      <c r="I25" s="1213"/>
      <c r="J25" s="1213"/>
      <c r="K25" s="1213"/>
      <c r="L25" s="397"/>
      <c r="M25" s="397"/>
      <c r="N25" s="397"/>
      <c r="O25" s="397"/>
    </row>
    <row r="26" spans="1:23" ht="15" customHeight="1" x14ac:dyDescent="0.2">
      <c r="A26" s="1213"/>
      <c r="B26" s="1213"/>
      <c r="C26" s="1213"/>
      <c r="D26" s="1213"/>
      <c r="E26" s="1213"/>
      <c r="F26" s="1213"/>
      <c r="G26" s="1213"/>
      <c r="H26" s="1213"/>
      <c r="I26" s="1213"/>
      <c r="J26" s="1213"/>
      <c r="K26" s="1213"/>
    </row>
    <row r="27" spans="1:23" ht="15" customHeight="1" x14ac:dyDescent="0.2">
      <c r="A27" s="1213"/>
      <c r="B27" s="1213"/>
      <c r="C27" s="1213"/>
      <c r="D27" s="1213"/>
      <c r="E27" s="1213"/>
      <c r="F27" s="1213"/>
      <c r="G27" s="1213"/>
      <c r="H27" s="1213"/>
      <c r="I27" s="1213"/>
      <c r="J27" s="1213"/>
      <c r="K27" s="1213"/>
    </row>
    <row r="28" spans="1:23" x14ac:dyDescent="0.2">
      <c r="A28" s="1213"/>
      <c r="B28" s="1213"/>
      <c r="C28" s="1213"/>
      <c r="D28" s="1213"/>
      <c r="E28" s="1213"/>
      <c r="F28" s="1213"/>
      <c r="G28" s="1213"/>
      <c r="H28" s="1213"/>
      <c r="I28" s="1213"/>
      <c r="J28" s="1213"/>
      <c r="K28" s="1213"/>
    </row>
    <row r="29" spans="1:23" x14ac:dyDescent="0.2">
      <c r="A29" s="1214"/>
      <c r="B29" s="1214"/>
      <c r="C29" s="1214"/>
      <c r="D29" s="1214"/>
      <c r="E29" s="1214"/>
      <c r="F29" s="1214"/>
      <c r="G29" s="1214"/>
      <c r="H29" s="1214"/>
      <c r="I29" s="1214"/>
      <c r="J29" s="1214"/>
      <c r="K29" s="1214"/>
    </row>
    <row r="30" spans="1:23" ht="15" customHeight="1" x14ac:dyDescent="0.2">
      <c r="A30" s="1213"/>
      <c r="B30" s="1213"/>
      <c r="C30" s="1213"/>
      <c r="D30" s="1213"/>
      <c r="E30" s="1213"/>
      <c r="F30" s="1213"/>
      <c r="G30" s="1213"/>
      <c r="H30" s="1213"/>
      <c r="I30" s="1213"/>
      <c r="J30" s="1213"/>
      <c r="K30" s="1213"/>
    </row>
    <row r="31" spans="1:23" x14ac:dyDescent="0.2">
      <c r="A31" s="1213"/>
      <c r="B31" s="1213"/>
      <c r="C31" s="1213"/>
      <c r="D31" s="1213"/>
      <c r="E31" s="1213"/>
      <c r="F31" s="1213"/>
      <c r="G31" s="1213"/>
      <c r="H31" s="1213"/>
      <c r="I31" s="1213"/>
      <c r="J31" s="1213"/>
      <c r="K31" s="1213"/>
      <c r="Q31" s="46" t="s">
        <v>9</v>
      </c>
      <c r="R31" s="46" t="e">
        <f>#REF!</f>
        <v>#REF!</v>
      </c>
      <c r="S31" s="46" t="e">
        <f>IF(AND(R31&gt;0,SUM(R32:R$39)&gt;0),"6, ",IF(AND(R31&gt;0,SUM(R32:R$39)=0),"6",""))</f>
        <v>#REF!</v>
      </c>
      <c r="T31" s="46" t="s">
        <v>9</v>
      </c>
      <c r="U31" s="46" t="e">
        <f>#REF!</f>
        <v>#REF!</v>
      </c>
      <c r="V31" s="46" t="e">
        <f>#REF!</f>
        <v>#REF!</v>
      </c>
      <c r="W31" s="46" t="e">
        <f>IF(U31=V31,"",IF(AND(U31&gt;0,SUM(U32:U$39)&gt;0),"6, ",IF(AND(U31&gt;0,SUM(U32:U$39)=0),"6")))</f>
        <v>#REF!</v>
      </c>
    </row>
    <row r="32" spans="1:23" x14ac:dyDescent="0.2">
      <c r="A32" s="1213"/>
      <c r="B32" s="1213"/>
      <c r="C32" s="1213"/>
      <c r="D32" s="1213"/>
      <c r="E32" s="1213"/>
      <c r="F32" s="1213"/>
      <c r="G32" s="1213"/>
      <c r="H32" s="1213"/>
      <c r="I32" s="1213"/>
      <c r="J32" s="1213"/>
      <c r="K32" s="1213"/>
      <c r="Q32" s="46" t="s">
        <v>10</v>
      </c>
      <c r="R32" s="46" t="e">
        <f>#REF!</f>
        <v>#REF!</v>
      </c>
      <c r="S32" s="46" t="e">
        <f>IF(AND(R32&gt;0,SUM(R33:R$39)&gt;0),"7, ",IF(AND(R32&gt;0,SUM(R33:R$39)=0),"7",""))</f>
        <v>#REF!</v>
      </c>
      <c r="T32" s="46" t="s">
        <v>10</v>
      </c>
      <c r="U32" s="46" t="e">
        <f>#REF!</f>
        <v>#REF!</v>
      </c>
      <c r="V32" s="46" t="e">
        <f>#REF!</f>
        <v>#REF!</v>
      </c>
      <c r="W32" s="46" t="e">
        <f>IF(U32=V32,"",IF(AND(U32&gt;0,SUM(U33:U$39)&gt;0),"7, ",IF(AND(U32&gt;0,SUM(U33:U$39)=0),"7")))</f>
        <v>#REF!</v>
      </c>
    </row>
    <row r="33" spans="1:23" x14ac:dyDescent="0.2">
      <c r="A33" s="1213"/>
      <c r="B33" s="1213"/>
      <c r="C33" s="1213"/>
      <c r="D33" s="1213"/>
      <c r="E33" s="1213"/>
      <c r="F33" s="1213"/>
      <c r="G33" s="1213"/>
      <c r="H33" s="1213"/>
      <c r="I33" s="1213"/>
      <c r="J33" s="1213"/>
      <c r="K33" s="1213"/>
      <c r="Q33" s="46" t="s">
        <v>11</v>
      </c>
      <c r="R33" s="46" t="e">
        <f>#REF!</f>
        <v>#REF!</v>
      </c>
      <c r="S33" s="46" t="e">
        <f>IF(AND(R33&gt;0,SUM(R34:R$39)&gt;0),"8, ",IF(AND(R33&gt;0,SUM(R34:R$39)=0),"8",""))</f>
        <v>#REF!</v>
      </c>
      <c r="T33" s="46" t="s">
        <v>11</v>
      </c>
      <c r="U33" s="46" t="e">
        <f>#REF!</f>
        <v>#REF!</v>
      </c>
      <c r="V33" s="46" t="e">
        <f>#REF!</f>
        <v>#REF!</v>
      </c>
      <c r="W33" s="46" t="e">
        <f>IF(U33=V33,"",IF(AND(U33&gt;0,SUM(U34:U$39)&gt;0),"8, ",IF(AND(U33&gt;0,SUM(U34:U$39)=0),"8")))</f>
        <v>#REF!</v>
      </c>
    </row>
    <row r="34" spans="1:23" x14ac:dyDescent="0.2">
      <c r="A34" s="1213"/>
      <c r="B34" s="1213"/>
      <c r="C34" s="1213"/>
      <c r="D34" s="1213"/>
      <c r="E34" s="1213"/>
      <c r="F34" s="1213"/>
      <c r="G34" s="1213"/>
      <c r="H34" s="1213"/>
      <c r="I34" s="1213"/>
      <c r="J34" s="1213"/>
      <c r="K34" s="1213"/>
      <c r="Q34" s="46" t="s">
        <v>12</v>
      </c>
      <c r="R34" s="46" t="e">
        <f>#REF!</f>
        <v>#REF!</v>
      </c>
      <c r="S34" s="46" t="e">
        <f>IF(AND(R34&gt;0,SUM(R35:R$39)&gt;0),"9, ",IF(AND(R34&gt;0,SUM(R35:R$39)=0),"9",""))</f>
        <v>#REF!</v>
      </c>
      <c r="T34" s="46" t="s">
        <v>12</v>
      </c>
      <c r="U34" s="46" t="e">
        <f>#REF!</f>
        <v>#REF!</v>
      </c>
      <c r="V34" s="46" t="e">
        <f>#REF!</f>
        <v>#REF!</v>
      </c>
      <c r="W34" s="46" t="e">
        <f>IF(U34=V34,"",IF(AND(U34&gt;0,SUM(U35:U$39)&gt;0),"9, ",IF(AND(U34&gt;0,SUM(U35:U$39)=0),"9")))</f>
        <v>#REF!</v>
      </c>
    </row>
    <row r="35" spans="1:23" x14ac:dyDescent="0.2">
      <c r="A35" s="1213"/>
      <c r="B35" s="1213"/>
      <c r="C35" s="1213"/>
      <c r="D35" s="1213"/>
      <c r="E35" s="1213"/>
      <c r="F35" s="1213"/>
      <c r="G35" s="1213"/>
      <c r="H35" s="1213"/>
      <c r="I35" s="1213"/>
      <c r="J35" s="1213"/>
      <c r="K35" s="1213"/>
      <c r="Q35" s="46" t="s">
        <v>13</v>
      </c>
      <c r="R35" s="46" t="e">
        <f>#REF!</f>
        <v>#REF!</v>
      </c>
      <c r="S35" s="46" t="e">
        <f>IF(AND(R35&gt;0,SUM(R36:R$39)&gt;0),"10, ",IF(AND(R35&gt;0,SUM(R36:R$39)=0),"10",""))</f>
        <v>#REF!</v>
      </c>
      <c r="T35" s="46" t="s">
        <v>13</v>
      </c>
      <c r="U35" s="46" t="e">
        <f>#REF!</f>
        <v>#REF!</v>
      </c>
      <c r="V35" s="46" t="e">
        <f>#REF!</f>
        <v>#REF!</v>
      </c>
      <c r="W35" s="46" t="e">
        <f>IF(U35=V35,"",IF(AND(U35&gt;0,SUM(U36:U$39)&gt;0),"10, ",IF(AND(U35&gt;0,SUM(U36:U$39)=0),"10")))</f>
        <v>#REF!</v>
      </c>
    </row>
    <row r="36" spans="1:23" x14ac:dyDescent="0.2">
      <c r="A36" s="1213"/>
      <c r="B36" s="1213"/>
      <c r="C36" s="1213"/>
      <c r="D36" s="1213"/>
      <c r="E36" s="1213"/>
      <c r="F36" s="1213"/>
      <c r="G36" s="1213"/>
      <c r="H36" s="1213"/>
      <c r="I36" s="1213"/>
      <c r="J36" s="1213"/>
      <c r="K36" s="1213"/>
      <c r="Q36" s="46" t="s">
        <v>14</v>
      </c>
      <c r="R36" s="46" t="e">
        <f>#REF!</f>
        <v>#REF!</v>
      </c>
      <c r="S36" s="46" t="e">
        <f>IF(AND(R36&gt;0,SUM(R37:R$39)&gt;0),"11, ",IF(AND(R36&gt;0,SUM(R37:R$39)=0),"11",""))</f>
        <v>#REF!</v>
      </c>
      <c r="T36" s="46" t="s">
        <v>14</v>
      </c>
      <c r="U36" s="46" t="e">
        <f>#REF!</f>
        <v>#REF!</v>
      </c>
      <c r="V36" s="46" t="e">
        <f>#REF!</f>
        <v>#REF!</v>
      </c>
      <c r="W36" s="46" t="e">
        <f>IF(U36=V36,"",IF(AND(U36&gt;0,SUM(U37:U$39)&gt;0),"11, ",IF(AND(U36&gt;0,SUM(U37:U$39)=0),"11")))</f>
        <v>#REF!</v>
      </c>
    </row>
    <row r="37" spans="1:23" ht="15" customHeight="1" x14ac:dyDescent="0.2">
      <c r="A37" s="1213"/>
      <c r="B37" s="1213"/>
      <c r="C37" s="1213"/>
      <c r="D37" s="1213"/>
      <c r="E37" s="1213"/>
      <c r="F37" s="1213"/>
      <c r="G37" s="1213"/>
      <c r="H37" s="1213"/>
      <c r="I37" s="1213"/>
      <c r="J37" s="1213"/>
      <c r="K37" s="1213"/>
      <c r="Q37" s="46" t="s">
        <v>15</v>
      </c>
      <c r="R37" s="46" t="e">
        <f>#REF!</f>
        <v>#REF!</v>
      </c>
      <c r="S37" s="46" t="e">
        <f>IF(AND(R37&gt;0,SUM(R38:R$39)&gt;0),"12, ",IF(AND(R37&gt;0,SUM(R38:R$39)=0),"12",""))</f>
        <v>#REF!</v>
      </c>
      <c r="T37" s="46" t="s">
        <v>15</v>
      </c>
      <c r="U37" s="46" t="e">
        <f>#REF!</f>
        <v>#REF!</v>
      </c>
      <c r="V37" s="46" t="e">
        <f>#REF!</f>
        <v>#REF!</v>
      </c>
      <c r="W37" s="46" t="e">
        <f>IF(U37=V37,"",IF(AND(U37&gt;0,SUM(U38:U$39)&gt;0),"12, ",IF(AND(U37&gt;0,SUM(U38:U$39)=0),"12")))</f>
        <v>#REF!</v>
      </c>
    </row>
    <row r="38" spans="1:23" x14ac:dyDescent="0.2">
      <c r="A38" s="1213"/>
      <c r="B38" s="1213"/>
      <c r="C38" s="1213"/>
      <c r="D38" s="1213"/>
      <c r="E38" s="1213"/>
      <c r="F38" s="1213"/>
      <c r="G38" s="1213"/>
      <c r="H38" s="1213"/>
      <c r="I38" s="1213"/>
      <c r="J38" s="1213"/>
      <c r="K38" s="1213"/>
      <c r="Q38" s="46" t="s">
        <v>16</v>
      </c>
      <c r="R38" s="46" t="e">
        <f>#REF!</f>
        <v>#REF!</v>
      </c>
      <c r="S38" s="46" t="e">
        <f>IF(AND(R38&gt;0,SUM(R39:R$39)&gt;0),"13, ",IF(AND(R38&gt;0,SUM(R39:R$39)=0),"13",""))</f>
        <v>#REF!</v>
      </c>
      <c r="T38" s="46" t="s">
        <v>16</v>
      </c>
      <c r="U38" s="46" t="e">
        <f>#REF!</f>
        <v>#REF!</v>
      </c>
      <c r="V38" s="46" t="e">
        <f>#REF!</f>
        <v>#REF!</v>
      </c>
      <c r="W38" s="46" t="e">
        <f>IF(U38=V38,"",IF(AND(U38&gt;0,SUM(U39:U$39)&gt;0),"13, ",IF(AND(U38&gt;0,SUM(U39:U$39)=0),"13")))</f>
        <v>#REF!</v>
      </c>
    </row>
    <row r="39" spans="1:23" x14ac:dyDescent="0.2">
      <c r="A39" s="1213"/>
      <c r="B39" s="1213"/>
      <c r="C39" s="1213"/>
      <c r="D39" s="1213"/>
      <c r="E39" s="1213"/>
      <c r="F39" s="1213"/>
      <c r="G39" s="1213"/>
      <c r="H39" s="1213"/>
      <c r="I39" s="1213"/>
      <c r="J39" s="1213"/>
      <c r="K39" s="1213"/>
      <c r="Q39" s="46" t="s">
        <v>17</v>
      </c>
      <c r="R39" s="46" t="e">
        <f>#REF!</f>
        <v>#REF!</v>
      </c>
      <c r="S39" s="46" t="e">
        <f>IF(R39&gt;0,"14","")</f>
        <v>#REF!</v>
      </c>
      <c r="T39" s="46" t="s">
        <v>17</v>
      </c>
      <c r="U39" s="184"/>
      <c r="V39" s="184"/>
      <c r="W39" s="46" t="str">
        <f>IF(U39&gt;0,"14","")</f>
        <v/>
      </c>
    </row>
    <row r="40" spans="1:23" x14ac:dyDescent="0.2">
      <c r="A40" s="1213"/>
      <c r="B40" s="1213"/>
      <c r="C40" s="1213"/>
      <c r="D40" s="1213"/>
      <c r="E40" s="1213"/>
      <c r="F40" s="1213"/>
      <c r="G40" s="1213"/>
      <c r="H40" s="1213"/>
      <c r="I40" s="1213"/>
      <c r="J40" s="1213"/>
      <c r="K40" s="1213"/>
      <c r="S40" s="46" t="e">
        <f>S26&amp;S27&amp;S28&amp;S29&amp;S30&amp;S31&amp;S32&amp;S33&amp;S34&amp;S35&amp;S36&amp;S37&amp;S38&amp;S39</f>
        <v>#REF!</v>
      </c>
      <c r="W40" s="46" t="e">
        <f>W26&amp;W27&amp;W28&amp;W29&amp;W30&amp;W31&amp;W32&amp;W33&amp;W34&amp;W35&amp;W36&amp;W37&amp;W38&amp;W39</f>
        <v>#REF!</v>
      </c>
    </row>
    <row r="41" spans="1:23" x14ac:dyDescent="0.2">
      <c r="A41" s="1213"/>
      <c r="B41" s="1213"/>
      <c r="C41" s="1213"/>
      <c r="D41" s="1213"/>
      <c r="E41" s="1213"/>
      <c r="F41" s="1213"/>
      <c r="G41" s="1213"/>
      <c r="H41" s="1213"/>
      <c r="I41" s="1213"/>
      <c r="J41" s="1213"/>
      <c r="K41" s="1213"/>
      <c r="S41" s="46" t="e">
        <f>IF(S40&lt;&gt;"",S40,"No validation errors")</f>
        <v>#REF!</v>
      </c>
      <c r="W41" s="46" t="e">
        <f>IF(W40="","No validation warnings",IF(SUM(U26:U38)=SUM(V26:V38),"All validation warnings explained",W40))</f>
        <v>#REF!</v>
      </c>
    </row>
    <row r="42" spans="1:23" x14ac:dyDescent="0.2">
      <c r="A42" s="1213"/>
      <c r="B42" s="1213"/>
      <c r="C42" s="1213"/>
      <c r="D42" s="1213"/>
      <c r="E42" s="1213"/>
      <c r="F42" s="1213"/>
      <c r="G42" s="1213"/>
      <c r="H42" s="1213"/>
      <c r="I42" s="1213"/>
      <c r="J42" s="1213"/>
      <c r="K42" s="1213"/>
    </row>
  </sheetData>
  <mergeCells count="35">
    <mergeCell ref="A18:P18"/>
    <mergeCell ref="A1:K1"/>
    <mergeCell ref="A2:K2"/>
    <mergeCell ref="A3:K3"/>
    <mergeCell ref="A4:K4"/>
    <mergeCell ref="A5:K5"/>
    <mergeCell ref="A6:K6"/>
    <mergeCell ref="A7:K7"/>
    <mergeCell ref="A8:K8"/>
    <mergeCell ref="A9:K9"/>
    <mergeCell ref="A10:K10"/>
    <mergeCell ref="A19:K19"/>
    <mergeCell ref="A20:K20"/>
    <mergeCell ref="A21:K21"/>
    <mergeCell ref="A22:K22"/>
    <mergeCell ref="A23:K23"/>
    <mergeCell ref="A24:K24"/>
    <mergeCell ref="A25:K25"/>
    <mergeCell ref="A26:K26"/>
    <mergeCell ref="A27:K27"/>
    <mergeCell ref="A28:K28"/>
    <mergeCell ref="A29:K29"/>
    <mergeCell ref="A30:K30"/>
    <mergeCell ref="A31:K31"/>
    <mergeCell ref="A32:K32"/>
    <mergeCell ref="A33:K33"/>
    <mergeCell ref="A39:K39"/>
    <mergeCell ref="A40:K40"/>
    <mergeCell ref="A41:K41"/>
    <mergeCell ref="A42:K42"/>
    <mergeCell ref="A34:K34"/>
    <mergeCell ref="A35:K35"/>
    <mergeCell ref="A36:K36"/>
    <mergeCell ref="A37:K37"/>
    <mergeCell ref="A38:K38"/>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S173"/>
  <sheetViews>
    <sheetView showGridLines="0" zoomScaleNormal="100" workbookViewId="0"/>
  </sheetViews>
  <sheetFormatPr defaultColWidth="9.140625" defaultRowHeight="15" x14ac:dyDescent="0.25"/>
  <cols>
    <col min="1" max="1" width="5.85546875" customWidth="1"/>
    <col min="2" max="2" width="62.85546875" customWidth="1"/>
    <col min="3" max="9" width="11.42578125" customWidth="1"/>
    <col min="11" max="11" width="6.28515625" customWidth="1"/>
    <col min="12" max="12" width="53.85546875" customWidth="1"/>
    <col min="13" max="19" width="10.5703125" customWidth="1"/>
  </cols>
  <sheetData>
    <row r="1" spans="1:19" ht="18" x14ac:dyDescent="0.25">
      <c r="A1" s="1160" t="s">
        <v>18</v>
      </c>
      <c r="K1" s="1160" t="s">
        <v>19</v>
      </c>
    </row>
    <row r="2" spans="1:19" x14ac:dyDescent="0.25">
      <c r="A2" s="953"/>
      <c r="K2" s="953"/>
    </row>
    <row r="3" spans="1:19" ht="14.85" customHeight="1" x14ac:dyDescent="0.25">
      <c r="A3" s="954"/>
      <c r="K3" s="954"/>
    </row>
    <row r="4" spans="1:19" ht="15.75" customHeight="1" x14ac:dyDescent="0.25">
      <c r="A4" s="17" t="s">
        <v>542</v>
      </c>
      <c r="B4" s="18"/>
      <c r="C4" s="1233" t="s">
        <v>21</v>
      </c>
      <c r="D4" s="1233"/>
      <c r="E4" s="1233" t="s">
        <v>22</v>
      </c>
      <c r="F4" s="1233"/>
      <c r="G4" s="1233"/>
      <c r="H4" s="1233"/>
      <c r="I4" s="1234"/>
      <c r="J4" s="705"/>
      <c r="K4" s="17" t="s">
        <v>542</v>
      </c>
      <c r="L4" s="18"/>
      <c r="M4" s="1233" t="s">
        <v>21</v>
      </c>
      <c r="N4" s="1233"/>
      <c r="O4" s="1233" t="s">
        <v>22</v>
      </c>
      <c r="P4" s="1233"/>
      <c r="Q4" s="1233"/>
      <c r="R4" s="1233"/>
      <c r="S4" s="1234"/>
    </row>
    <row r="5" spans="1:19" ht="44.25" customHeight="1" x14ac:dyDescent="0.25">
      <c r="A5" s="19"/>
      <c r="B5" s="13"/>
      <c r="C5" s="167"/>
      <c r="D5" s="168" t="s">
        <v>23</v>
      </c>
      <c r="E5" s="167" t="s">
        <v>24</v>
      </c>
      <c r="F5" s="169"/>
      <c r="G5" s="169"/>
      <c r="H5" s="169"/>
      <c r="I5" s="170"/>
      <c r="J5" s="705"/>
      <c r="K5" s="19"/>
      <c r="L5" s="13"/>
      <c r="M5" s="167"/>
      <c r="N5" s="168" t="s">
        <v>23</v>
      </c>
      <c r="O5" s="167" t="s">
        <v>24</v>
      </c>
      <c r="P5" s="169"/>
      <c r="Q5" s="169"/>
      <c r="R5" s="169"/>
      <c r="S5" s="170"/>
    </row>
    <row r="6" spans="1:19" ht="15" customHeight="1" x14ac:dyDescent="0.25">
      <c r="A6" s="19"/>
      <c r="B6" s="13"/>
      <c r="C6" s="405" t="s">
        <v>25</v>
      </c>
      <c r="D6" s="406" t="s">
        <v>26</v>
      </c>
      <c r="E6" s="405" t="s">
        <v>27</v>
      </c>
      <c r="F6" s="407" t="s">
        <v>28</v>
      </c>
      <c r="G6" s="407" t="s">
        <v>29</v>
      </c>
      <c r="H6" s="407" t="s">
        <v>30</v>
      </c>
      <c r="I6" s="408" t="s">
        <v>31</v>
      </c>
      <c r="J6" s="705"/>
      <c r="K6" s="19"/>
      <c r="L6" s="13"/>
      <c r="M6" s="405" t="s">
        <v>25</v>
      </c>
      <c r="N6" s="406" t="s">
        <v>26</v>
      </c>
      <c r="O6" s="405" t="s">
        <v>27</v>
      </c>
      <c r="P6" s="407" t="s">
        <v>28</v>
      </c>
      <c r="Q6" s="407" t="s">
        <v>29</v>
      </c>
      <c r="R6" s="407" t="s">
        <v>30</v>
      </c>
      <c r="S6" s="408" t="s">
        <v>31</v>
      </c>
    </row>
    <row r="7" spans="1:19" ht="15" customHeight="1" x14ac:dyDescent="0.25">
      <c r="A7" s="20"/>
      <c r="B7" s="56" t="s">
        <v>32</v>
      </c>
      <c r="C7" s="157"/>
      <c r="D7" s="158"/>
      <c r="E7" s="157"/>
      <c r="F7" s="159"/>
      <c r="G7" s="159"/>
      <c r="H7" s="159"/>
      <c r="I7" s="160"/>
      <c r="J7" s="705"/>
      <c r="K7" s="20"/>
      <c r="L7" s="56" t="s">
        <v>32</v>
      </c>
      <c r="M7" s="157"/>
      <c r="N7" s="158"/>
      <c r="O7" s="157"/>
      <c r="P7" s="159"/>
      <c r="Q7" s="159"/>
      <c r="R7" s="159"/>
      <c r="S7" s="160"/>
    </row>
    <row r="8" spans="1:19" x14ac:dyDescent="0.25">
      <c r="A8" s="61">
        <v>1</v>
      </c>
      <c r="B8" s="37" t="s">
        <v>51</v>
      </c>
      <c r="C8" s="59" t="s">
        <v>34</v>
      </c>
      <c r="D8" s="59" t="s">
        <v>34</v>
      </c>
      <c r="E8" s="59" t="s">
        <v>34</v>
      </c>
      <c r="F8" s="59" t="s">
        <v>34</v>
      </c>
      <c r="G8" s="59" t="s">
        <v>34</v>
      </c>
      <c r="H8" s="59" t="s">
        <v>34</v>
      </c>
      <c r="I8" s="60" t="s">
        <v>34</v>
      </c>
      <c r="J8" s="705"/>
      <c r="K8" s="61">
        <v>1</v>
      </c>
      <c r="L8" s="37" t="s">
        <v>51</v>
      </c>
      <c r="M8" s="59" t="s">
        <v>34</v>
      </c>
      <c r="N8" s="59" t="s">
        <v>34</v>
      </c>
      <c r="O8" s="59" t="s">
        <v>34</v>
      </c>
      <c r="P8" s="59" t="s">
        <v>34</v>
      </c>
      <c r="Q8" s="59" t="s">
        <v>34</v>
      </c>
      <c r="R8" s="59" t="s">
        <v>34</v>
      </c>
      <c r="S8" s="60" t="s">
        <v>34</v>
      </c>
    </row>
    <row r="9" spans="1:19" x14ac:dyDescent="0.25">
      <c r="A9" s="9" t="s">
        <v>35</v>
      </c>
      <c r="B9" s="392" t="s">
        <v>543</v>
      </c>
      <c r="C9" s="393">
        <v>0</v>
      </c>
      <c r="D9" s="394">
        <v>0</v>
      </c>
      <c r="E9" s="393">
        <v>0</v>
      </c>
      <c r="F9" s="395">
        <v>0</v>
      </c>
      <c r="G9" s="395">
        <v>0</v>
      </c>
      <c r="H9" s="395">
        <v>0</v>
      </c>
      <c r="I9" s="394">
        <v>0</v>
      </c>
      <c r="J9" s="705"/>
      <c r="K9" s="9" t="s">
        <v>35</v>
      </c>
      <c r="L9" s="392" t="s">
        <v>543</v>
      </c>
      <c r="M9" s="393">
        <v>0</v>
      </c>
      <c r="N9" s="394">
        <v>0</v>
      </c>
      <c r="O9" s="393">
        <v>0</v>
      </c>
      <c r="P9" s="395">
        <v>0</v>
      </c>
      <c r="Q9" s="395">
        <v>0</v>
      </c>
      <c r="R9" s="395">
        <v>0</v>
      </c>
      <c r="S9" s="394">
        <v>0</v>
      </c>
    </row>
    <row r="10" spans="1:19" x14ac:dyDescent="0.25">
      <c r="A10" s="9" t="s">
        <v>37</v>
      </c>
      <c r="B10" s="10" t="s">
        <v>544</v>
      </c>
      <c r="C10" s="344">
        <v>0</v>
      </c>
      <c r="D10" s="345">
        <v>0</v>
      </c>
      <c r="E10" s="344">
        <v>0</v>
      </c>
      <c r="F10" s="346">
        <v>0</v>
      </c>
      <c r="G10" s="346">
        <v>0</v>
      </c>
      <c r="H10" s="346">
        <v>0</v>
      </c>
      <c r="I10" s="345">
        <v>0</v>
      </c>
      <c r="J10" s="705"/>
      <c r="K10" s="9" t="s">
        <v>37</v>
      </c>
      <c r="L10" s="10" t="s">
        <v>544</v>
      </c>
      <c r="M10" s="344">
        <v>0</v>
      </c>
      <c r="N10" s="345">
        <v>0</v>
      </c>
      <c r="O10" s="344">
        <v>0</v>
      </c>
      <c r="P10" s="346">
        <v>0</v>
      </c>
      <c r="Q10" s="346">
        <v>0</v>
      </c>
      <c r="R10" s="346">
        <v>0</v>
      </c>
      <c r="S10" s="345">
        <v>0</v>
      </c>
    </row>
    <row r="11" spans="1:19" x14ac:dyDescent="0.25">
      <c r="A11" s="22" t="s">
        <v>39</v>
      </c>
      <c r="B11" s="62" t="s">
        <v>545</v>
      </c>
      <c r="C11" s="273">
        <f>SUM(C9:C10)</f>
        <v>0</v>
      </c>
      <c r="D11" s="274">
        <f t="shared" ref="D11:I11" si="0">SUM(D9:D10)</f>
        <v>0</v>
      </c>
      <c r="E11" s="273">
        <f t="shared" si="0"/>
        <v>0</v>
      </c>
      <c r="F11" s="275">
        <f t="shared" si="0"/>
        <v>0</v>
      </c>
      <c r="G11" s="275">
        <f t="shared" si="0"/>
        <v>0</v>
      </c>
      <c r="H11" s="275">
        <f t="shared" si="0"/>
        <v>0</v>
      </c>
      <c r="I11" s="274">
        <f t="shared" si="0"/>
        <v>0</v>
      </c>
      <c r="J11" s="705"/>
      <c r="K11" s="22" t="s">
        <v>39</v>
      </c>
      <c r="L11" s="62" t="s">
        <v>545</v>
      </c>
      <c r="M11" s="273">
        <f>SUM(M9:M10)</f>
        <v>0</v>
      </c>
      <c r="N11" s="274">
        <f t="shared" ref="N11:S11" si="1">SUM(N9:N10)</f>
        <v>0</v>
      </c>
      <c r="O11" s="273">
        <f t="shared" si="1"/>
        <v>0</v>
      </c>
      <c r="P11" s="275">
        <f t="shared" si="1"/>
        <v>0</v>
      </c>
      <c r="Q11" s="275">
        <f t="shared" si="1"/>
        <v>0</v>
      </c>
      <c r="R11" s="275">
        <f t="shared" si="1"/>
        <v>0</v>
      </c>
      <c r="S11" s="274">
        <f t="shared" si="1"/>
        <v>0</v>
      </c>
    </row>
    <row r="12" spans="1:19" x14ac:dyDescent="0.25">
      <c r="A12" s="7" t="s">
        <v>41</v>
      </c>
      <c r="B12" s="396" t="s">
        <v>546</v>
      </c>
      <c r="C12" s="341">
        <v>0</v>
      </c>
      <c r="D12" s="342">
        <v>0</v>
      </c>
      <c r="E12" s="341">
        <v>0</v>
      </c>
      <c r="F12" s="343">
        <v>0</v>
      </c>
      <c r="G12" s="343">
        <v>0</v>
      </c>
      <c r="H12" s="343">
        <v>0</v>
      </c>
      <c r="I12" s="342">
        <v>0</v>
      </c>
      <c r="J12" s="705"/>
      <c r="K12" s="7" t="s">
        <v>41</v>
      </c>
      <c r="L12" s="396" t="s">
        <v>546</v>
      </c>
      <c r="M12" s="341">
        <v>0</v>
      </c>
      <c r="N12" s="342">
        <v>0</v>
      </c>
      <c r="O12" s="341">
        <v>0</v>
      </c>
      <c r="P12" s="343">
        <v>0</v>
      </c>
      <c r="Q12" s="343">
        <v>0</v>
      </c>
      <c r="R12" s="343">
        <v>0</v>
      </c>
      <c r="S12" s="342">
        <v>0</v>
      </c>
    </row>
    <row r="13" spans="1:19" x14ac:dyDescent="0.25">
      <c r="A13" s="9" t="s">
        <v>43</v>
      </c>
      <c r="B13" s="10" t="s">
        <v>547</v>
      </c>
      <c r="C13" s="344">
        <v>0</v>
      </c>
      <c r="D13" s="345">
        <v>0</v>
      </c>
      <c r="E13" s="344">
        <v>0</v>
      </c>
      <c r="F13" s="346">
        <v>0</v>
      </c>
      <c r="G13" s="346">
        <v>0</v>
      </c>
      <c r="H13" s="346">
        <v>0</v>
      </c>
      <c r="I13" s="345">
        <v>0</v>
      </c>
      <c r="J13" s="705"/>
      <c r="K13" s="9" t="s">
        <v>43</v>
      </c>
      <c r="L13" s="10" t="s">
        <v>547</v>
      </c>
      <c r="M13" s="344">
        <v>0</v>
      </c>
      <c r="N13" s="345">
        <v>0</v>
      </c>
      <c r="O13" s="344">
        <v>0</v>
      </c>
      <c r="P13" s="346">
        <v>0</v>
      </c>
      <c r="Q13" s="346">
        <v>0</v>
      </c>
      <c r="R13" s="346">
        <v>0</v>
      </c>
      <c r="S13" s="345">
        <v>0</v>
      </c>
    </row>
    <row r="14" spans="1:19" x14ac:dyDescent="0.25">
      <c r="A14" s="9" t="s">
        <v>45</v>
      </c>
      <c r="B14" s="10" t="s">
        <v>548</v>
      </c>
      <c r="C14" s="344">
        <v>0</v>
      </c>
      <c r="D14" s="345">
        <v>0</v>
      </c>
      <c r="E14" s="344">
        <v>0</v>
      </c>
      <c r="F14" s="346">
        <v>0</v>
      </c>
      <c r="G14" s="346">
        <v>0</v>
      </c>
      <c r="H14" s="346">
        <v>0</v>
      </c>
      <c r="I14" s="345">
        <v>0</v>
      </c>
      <c r="J14" s="705"/>
      <c r="K14" s="9" t="s">
        <v>45</v>
      </c>
      <c r="L14" s="10" t="s">
        <v>548</v>
      </c>
      <c r="M14" s="344">
        <v>0</v>
      </c>
      <c r="N14" s="345">
        <v>0</v>
      </c>
      <c r="O14" s="344">
        <v>0</v>
      </c>
      <c r="P14" s="346">
        <v>0</v>
      </c>
      <c r="Q14" s="346">
        <v>0</v>
      </c>
      <c r="R14" s="346">
        <v>0</v>
      </c>
      <c r="S14" s="345">
        <v>0</v>
      </c>
    </row>
    <row r="15" spans="1:19" x14ac:dyDescent="0.25">
      <c r="A15" s="9" t="s">
        <v>47</v>
      </c>
      <c r="B15" s="10" t="s">
        <v>549</v>
      </c>
      <c r="C15" s="344">
        <v>0</v>
      </c>
      <c r="D15" s="345">
        <v>0</v>
      </c>
      <c r="E15" s="344">
        <v>0</v>
      </c>
      <c r="F15" s="346">
        <v>0</v>
      </c>
      <c r="G15" s="346">
        <v>0</v>
      </c>
      <c r="H15" s="346">
        <v>0</v>
      </c>
      <c r="I15" s="345">
        <v>0</v>
      </c>
      <c r="J15" s="705"/>
      <c r="K15" s="9" t="s">
        <v>47</v>
      </c>
      <c r="L15" s="10" t="s">
        <v>549</v>
      </c>
      <c r="M15" s="344">
        <v>0</v>
      </c>
      <c r="N15" s="345">
        <v>0</v>
      </c>
      <c r="O15" s="344">
        <v>0</v>
      </c>
      <c r="P15" s="346">
        <v>0</v>
      </c>
      <c r="Q15" s="346">
        <v>0</v>
      </c>
      <c r="R15" s="346">
        <v>0</v>
      </c>
      <c r="S15" s="345">
        <v>0</v>
      </c>
    </row>
    <row r="16" spans="1:19" x14ac:dyDescent="0.25">
      <c r="A16" s="9" t="s">
        <v>94</v>
      </c>
      <c r="B16" s="10" t="s">
        <v>550</v>
      </c>
      <c r="C16" s="344">
        <v>0</v>
      </c>
      <c r="D16" s="345">
        <v>0</v>
      </c>
      <c r="E16" s="344">
        <v>0</v>
      </c>
      <c r="F16" s="346">
        <v>0</v>
      </c>
      <c r="G16" s="346">
        <v>0</v>
      </c>
      <c r="H16" s="346">
        <v>0</v>
      </c>
      <c r="I16" s="345">
        <v>0</v>
      </c>
      <c r="J16" s="705"/>
      <c r="K16" s="9" t="s">
        <v>94</v>
      </c>
      <c r="L16" s="10" t="s">
        <v>550</v>
      </c>
      <c r="M16" s="344">
        <v>0</v>
      </c>
      <c r="N16" s="345">
        <v>0</v>
      </c>
      <c r="O16" s="344">
        <v>0</v>
      </c>
      <c r="P16" s="346">
        <v>0</v>
      </c>
      <c r="Q16" s="346">
        <v>0</v>
      </c>
      <c r="R16" s="346">
        <v>0</v>
      </c>
      <c r="S16" s="345">
        <v>0</v>
      </c>
    </row>
    <row r="17" spans="1:19" x14ac:dyDescent="0.25">
      <c r="A17" s="9" t="s">
        <v>96</v>
      </c>
      <c r="B17" s="10" t="s">
        <v>551</v>
      </c>
      <c r="C17" s="344">
        <v>0</v>
      </c>
      <c r="D17" s="345">
        <v>0</v>
      </c>
      <c r="E17" s="344">
        <v>0</v>
      </c>
      <c r="F17" s="346">
        <v>0</v>
      </c>
      <c r="G17" s="346">
        <v>0</v>
      </c>
      <c r="H17" s="346">
        <v>0</v>
      </c>
      <c r="I17" s="345">
        <v>0</v>
      </c>
      <c r="J17" s="705"/>
      <c r="K17" s="9" t="s">
        <v>96</v>
      </c>
      <c r="L17" s="10" t="s">
        <v>551</v>
      </c>
      <c r="M17" s="344">
        <v>0</v>
      </c>
      <c r="N17" s="345">
        <v>0</v>
      </c>
      <c r="O17" s="344">
        <v>0</v>
      </c>
      <c r="P17" s="346">
        <v>0</v>
      </c>
      <c r="Q17" s="346">
        <v>0</v>
      </c>
      <c r="R17" s="346">
        <v>0</v>
      </c>
      <c r="S17" s="345">
        <v>0</v>
      </c>
    </row>
    <row r="18" spans="1:19" x14ac:dyDescent="0.25">
      <c r="A18" s="9" t="s">
        <v>98</v>
      </c>
      <c r="B18" s="10" t="s">
        <v>552</v>
      </c>
      <c r="C18" s="344">
        <v>0</v>
      </c>
      <c r="D18" s="345">
        <v>0</v>
      </c>
      <c r="E18" s="344">
        <v>0</v>
      </c>
      <c r="F18" s="346">
        <v>0</v>
      </c>
      <c r="G18" s="346">
        <v>0</v>
      </c>
      <c r="H18" s="346">
        <v>0</v>
      </c>
      <c r="I18" s="345">
        <v>0</v>
      </c>
      <c r="J18" s="705"/>
      <c r="K18" s="9" t="s">
        <v>98</v>
      </c>
      <c r="L18" s="10" t="s">
        <v>552</v>
      </c>
      <c r="M18" s="344">
        <v>0</v>
      </c>
      <c r="N18" s="345">
        <v>0</v>
      </c>
      <c r="O18" s="344">
        <v>0</v>
      </c>
      <c r="P18" s="346">
        <v>0</v>
      </c>
      <c r="Q18" s="346">
        <v>0</v>
      </c>
      <c r="R18" s="346">
        <v>0</v>
      </c>
      <c r="S18" s="345">
        <v>0</v>
      </c>
    </row>
    <row r="19" spans="1:19" x14ac:dyDescent="0.25">
      <c r="A19" s="9" t="s">
        <v>100</v>
      </c>
      <c r="B19" s="10" t="s">
        <v>553</v>
      </c>
      <c r="C19" s="344">
        <v>0</v>
      </c>
      <c r="D19" s="345">
        <v>0</v>
      </c>
      <c r="E19" s="344">
        <v>0</v>
      </c>
      <c r="F19" s="346">
        <v>0</v>
      </c>
      <c r="G19" s="346">
        <v>0</v>
      </c>
      <c r="H19" s="346">
        <v>0</v>
      </c>
      <c r="I19" s="345">
        <v>0</v>
      </c>
      <c r="J19" s="705"/>
      <c r="K19" s="9" t="s">
        <v>100</v>
      </c>
      <c r="L19" s="10" t="s">
        <v>553</v>
      </c>
      <c r="M19" s="344">
        <v>0</v>
      </c>
      <c r="N19" s="345">
        <v>0</v>
      </c>
      <c r="O19" s="344">
        <v>0</v>
      </c>
      <c r="P19" s="346">
        <v>0</v>
      </c>
      <c r="Q19" s="346">
        <v>0</v>
      </c>
      <c r="R19" s="346">
        <v>0</v>
      </c>
      <c r="S19" s="345">
        <v>0</v>
      </c>
    </row>
    <row r="20" spans="1:19" x14ac:dyDescent="0.25">
      <c r="A20" s="9" t="s">
        <v>102</v>
      </c>
      <c r="B20" s="25" t="s">
        <v>554</v>
      </c>
      <c r="C20" s="347">
        <v>0</v>
      </c>
      <c r="D20" s="348">
        <v>0</v>
      </c>
      <c r="E20" s="347">
        <v>0</v>
      </c>
      <c r="F20" s="349">
        <v>0</v>
      </c>
      <c r="G20" s="349">
        <v>0</v>
      </c>
      <c r="H20" s="349">
        <v>0</v>
      </c>
      <c r="I20" s="348">
        <v>0</v>
      </c>
      <c r="J20" s="705"/>
      <c r="K20" s="9" t="s">
        <v>102</v>
      </c>
      <c r="L20" s="25" t="s">
        <v>554</v>
      </c>
      <c r="M20" s="347">
        <v>0</v>
      </c>
      <c r="N20" s="348">
        <v>0</v>
      </c>
      <c r="O20" s="347">
        <v>0</v>
      </c>
      <c r="P20" s="349">
        <v>0</v>
      </c>
      <c r="Q20" s="349">
        <v>0</v>
      </c>
      <c r="R20" s="349">
        <v>0</v>
      </c>
      <c r="S20" s="348">
        <v>0</v>
      </c>
    </row>
    <row r="21" spans="1:19" x14ac:dyDescent="0.25">
      <c r="A21" s="22" t="s">
        <v>347</v>
      </c>
      <c r="B21" s="62" t="s">
        <v>555</v>
      </c>
      <c r="C21" s="273">
        <f>SUM(C9:C10,C12:C20)</f>
        <v>0</v>
      </c>
      <c r="D21" s="274">
        <f>SUM(D9:D10,D12:D20)</f>
        <v>0</v>
      </c>
      <c r="E21" s="934">
        <f>SUM(E9:E10,E12:E20)</f>
        <v>0</v>
      </c>
      <c r="F21" s="275">
        <f>SUM(F9:F10,F12:F20)</f>
        <v>0</v>
      </c>
      <c r="G21" s="936">
        <f t="shared" ref="G21:I21" si="2">SUM(G9:G10,G12:G20)</f>
        <v>0</v>
      </c>
      <c r="H21" s="275">
        <f t="shared" si="2"/>
        <v>0</v>
      </c>
      <c r="I21" s="935">
        <f t="shared" si="2"/>
        <v>0</v>
      </c>
      <c r="J21" s="705"/>
      <c r="K21" s="22" t="s">
        <v>347</v>
      </c>
      <c r="L21" s="62" t="s">
        <v>555</v>
      </c>
      <c r="M21" s="273">
        <f>SUM(M9:M10,M12:M20)</f>
        <v>0</v>
      </c>
      <c r="N21" s="274">
        <f>SUM(N9:N10,N12:N20)</f>
        <v>0</v>
      </c>
      <c r="O21" s="934">
        <f>SUM(O9:O10,O12:O20)</f>
        <v>0</v>
      </c>
      <c r="P21" s="275">
        <f>SUM(P9:P10,P12:P20)</f>
        <v>0</v>
      </c>
      <c r="Q21" s="936">
        <f t="shared" ref="Q21:S21" si="3">SUM(Q9:Q10,Q12:Q20)</f>
        <v>0</v>
      </c>
      <c r="R21" s="275">
        <f t="shared" si="3"/>
        <v>0</v>
      </c>
      <c r="S21" s="935">
        <f t="shared" si="3"/>
        <v>0</v>
      </c>
    </row>
    <row r="22" spans="1:19" x14ac:dyDescent="0.25">
      <c r="A22" s="21"/>
      <c r="B22" s="16"/>
      <c r="C22" s="276"/>
      <c r="D22" s="276"/>
      <c r="E22" s="276"/>
      <c r="F22" s="276"/>
      <c r="G22" s="276"/>
      <c r="H22" s="276"/>
      <c r="I22" s="277"/>
      <c r="J22" s="705"/>
      <c r="K22" s="21"/>
      <c r="L22" s="16"/>
      <c r="M22" s="276"/>
      <c r="N22" s="276"/>
      <c r="O22" s="276"/>
      <c r="P22" s="276"/>
      <c r="Q22" s="276"/>
      <c r="R22" s="276"/>
      <c r="S22" s="277"/>
    </row>
    <row r="23" spans="1:19" ht="29.65" customHeight="1" x14ac:dyDescent="0.25">
      <c r="A23" s="183" t="s">
        <v>349</v>
      </c>
      <c r="B23" s="836" t="s">
        <v>556</v>
      </c>
      <c r="C23" s="502">
        <f>C21-SUM(C18:C19)</f>
        <v>0</v>
      </c>
      <c r="D23" s="503">
        <f>D21-SUM(D18:D19)</f>
        <v>0</v>
      </c>
      <c r="E23" s="502">
        <f t="shared" ref="E23:I23" si="4">E21-SUM(E18:E19)</f>
        <v>0</v>
      </c>
      <c r="F23" s="504">
        <f t="shared" si="4"/>
        <v>0</v>
      </c>
      <c r="G23" s="504">
        <f t="shared" si="4"/>
        <v>0</v>
      </c>
      <c r="H23" s="504">
        <f t="shared" si="4"/>
        <v>0</v>
      </c>
      <c r="I23" s="503">
        <f t="shared" si="4"/>
        <v>0</v>
      </c>
      <c r="J23" s="705"/>
      <c r="K23" s="183" t="s">
        <v>349</v>
      </c>
      <c r="L23" s="836" t="s">
        <v>556</v>
      </c>
      <c r="M23" s="502">
        <f>M21-SUM(M18:M19)</f>
        <v>0</v>
      </c>
      <c r="N23" s="503">
        <f>N21-SUM(N18:N19)</f>
        <v>0</v>
      </c>
      <c r="O23" s="502">
        <f t="shared" ref="O23:S23" si="5">O21-SUM(O18:O19)</f>
        <v>0</v>
      </c>
      <c r="P23" s="504">
        <f t="shared" si="5"/>
        <v>0</v>
      </c>
      <c r="Q23" s="504">
        <f t="shared" si="5"/>
        <v>0</v>
      </c>
      <c r="R23" s="504">
        <f t="shared" si="5"/>
        <v>0</v>
      </c>
      <c r="S23" s="503">
        <f t="shared" si="5"/>
        <v>0</v>
      </c>
    </row>
    <row r="24" spans="1:19" x14ac:dyDescent="0.25">
      <c r="A24" s="21"/>
      <c r="B24" s="16"/>
      <c r="C24" s="276"/>
      <c r="D24" s="276"/>
      <c r="E24" s="276"/>
      <c r="F24" s="276"/>
      <c r="G24" s="276"/>
      <c r="H24" s="276"/>
      <c r="I24" s="277"/>
      <c r="J24" s="705"/>
      <c r="K24" s="21"/>
      <c r="L24" s="16"/>
      <c r="M24" s="276"/>
      <c r="N24" s="276"/>
      <c r="O24" s="276"/>
      <c r="P24" s="276"/>
      <c r="Q24" s="276"/>
      <c r="R24" s="276"/>
      <c r="S24" s="277"/>
    </row>
    <row r="25" spans="1:19" x14ac:dyDescent="0.25">
      <c r="A25" s="34">
        <v>2</v>
      </c>
      <c r="B25" s="58" t="s">
        <v>557</v>
      </c>
      <c r="C25" s="206" t="s">
        <v>484</v>
      </c>
      <c r="D25" s="206" t="s">
        <v>484</v>
      </c>
      <c r="E25" s="206" t="s">
        <v>484</v>
      </c>
      <c r="F25" s="206" t="s">
        <v>484</v>
      </c>
      <c r="G25" s="206" t="s">
        <v>484</v>
      </c>
      <c r="H25" s="206" t="s">
        <v>484</v>
      </c>
      <c r="I25" s="207" t="s">
        <v>484</v>
      </c>
      <c r="J25" s="705"/>
      <c r="K25" s="34">
        <v>2</v>
      </c>
      <c r="L25" s="58" t="s">
        <v>557</v>
      </c>
      <c r="M25" s="206" t="s">
        <v>484</v>
      </c>
      <c r="N25" s="206" t="s">
        <v>484</v>
      </c>
      <c r="O25" s="206" t="s">
        <v>484</v>
      </c>
      <c r="P25" s="206" t="s">
        <v>484</v>
      </c>
      <c r="Q25" s="206" t="s">
        <v>484</v>
      </c>
      <c r="R25" s="206" t="s">
        <v>484</v>
      </c>
      <c r="S25" s="207" t="s">
        <v>484</v>
      </c>
    </row>
    <row r="26" spans="1:19" x14ac:dyDescent="0.25">
      <c r="A26" s="7" t="s">
        <v>50</v>
      </c>
      <c r="B26" s="8" t="s">
        <v>558</v>
      </c>
      <c r="C26" s="364">
        <v>0</v>
      </c>
      <c r="D26" s="365">
        <v>0</v>
      </c>
      <c r="E26" s="364">
        <v>0</v>
      </c>
      <c r="F26" s="366">
        <v>0</v>
      </c>
      <c r="G26" s="366">
        <v>0</v>
      </c>
      <c r="H26" s="366">
        <v>0</v>
      </c>
      <c r="I26" s="365">
        <v>0</v>
      </c>
      <c r="J26" s="705"/>
      <c r="K26" s="7" t="s">
        <v>50</v>
      </c>
      <c r="L26" s="8" t="s">
        <v>558</v>
      </c>
      <c r="M26" s="364">
        <v>0</v>
      </c>
      <c r="N26" s="365">
        <v>0</v>
      </c>
      <c r="O26" s="364">
        <v>0</v>
      </c>
      <c r="P26" s="366">
        <v>0</v>
      </c>
      <c r="Q26" s="366">
        <v>0</v>
      </c>
      <c r="R26" s="366">
        <v>0</v>
      </c>
      <c r="S26" s="365">
        <v>0</v>
      </c>
    </row>
    <row r="27" spans="1:19" x14ac:dyDescent="0.25">
      <c r="A27" s="11" t="s">
        <v>52</v>
      </c>
      <c r="B27" s="25" t="s">
        <v>559</v>
      </c>
      <c r="C27" s="367">
        <v>0</v>
      </c>
      <c r="D27" s="368">
        <v>0</v>
      </c>
      <c r="E27" s="367">
        <v>0</v>
      </c>
      <c r="F27" s="369">
        <v>0</v>
      </c>
      <c r="G27" s="369">
        <v>0</v>
      </c>
      <c r="H27" s="369">
        <v>0</v>
      </c>
      <c r="I27" s="368">
        <v>0</v>
      </c>
      <c r="J27" s="705"/>
      <c r="K27" s="11" t="s">
        <v>52</v>
      </c>
      <c r="L27" s="25" t="s">
        <v>559</v>
      </c>
      <c r="M27" s="367">
        <v>0</v>
      </c>
      <c r="N27" s="368">
        <v>0</v>
      </c>
      <c r="O27" s="367">
        <v>0</v>
      </c>
      <c r="P27" s="369">
        <v>0</v>
      </c>
      <c r="Q27" s="369">
        <v>0</v>
      </c>
      <c r="R27" s="369">
        <v>0</v>
      </c>
      <c r="S27" s="368">
        <v>0</v>
      </c>
    </row>
    <row r="28" spans="1:19" ht="30.75" customHeight="1" x14ac:dyDescent="0.25">
      <c r="A28" s="183" t="s">
        <v>54</v>
      </c>
      <c r="B28" s="939" t="s">
        <v>560</v>
      </c>
      <c r="C28" s="376">
        <f>SUM(C26:C27)</f>
        <v>0</v>
      </c>
      <c r="D28" s="377">
        <f>SUM(D26:D27)</f>
        <v>0</v>
      </c>
      <c r="E28" s="376">
        <f t="shared" ref="E28:I28" si="6">SUM(E26:E27)</f>
        <v>0</v>
      </c>
      <c r="F28" s="378">
        <f t="shared" si="6"/>
        <v>0</v>
      </c>
      <c r="G28" s="378">
        <f t="shared" si="6"/>
        <v>0</v>
      </c>
      <c r="H28" s="378">
        <f t="shared" si="6"/>
        <v>0</v>
      </c>
      <c r="I28" s="377">
        <f t="shared" si="6"/>
        <v>0</v>
      </c>
      <c r="J28" s="705"/>
      <c r="K28" s="183" t="s">
        <v>54</v>
      </c>
      <c r="L28" s="939" t="s">
        <v>560</v>
      </c>
      <c r="M28" s="376">
        <f>SUM(M26:M27)</f>
        <v>0</v>
      </c>
      <c r="N28" s="377">
        <f>SUM(N26:N27)</f>
        <v>0</v>
      </c>
      <c r="O28" s="376">
        <f t="shared" ref="O28:S28" si="7">SUM(O26:O27)</f>
        <v>0</v>
      </c>
      <c r="P28" s="378">
        <f t="shared" si="7"/>
        <v>0</v>
      </c>
      <c r="Q28" s="378">
        <f t="shared" si="7"/>
        <v>0</v>
      </c>
      <c r="R28" s="378">
        <f t="shared" si="7"/>
        <v>0</v>
      </c>
      <c r="S28" s="377">
        <f t="shared" si="7"/>
        <v>0</v>
      </c>
    </row>
    <row r="29" spans="1:19" x14ac:dyDescent="0.25">
      <c r="A29" s="21"/>
      <c r="B29" s="14"/>
      <c r="C29" s="276"/>
      <c r="D29" s="276"/>
      <c r="E29" s="278"/>
      <c r="F29" s="278"/>
      <c r="G29" s="278"/>
      <c r="H29" s="278"/>
      <c r="I29" s="279"/>
      <c r="J29" s="705"/>
      <c r="K29" s="21"/>
      <c r="L29" s="14"/>
      <c r="M29" s="276"/>
      <c r="N29" s="276"/>
      <c r="O29" s="278"/>
      <c r="P29" s="278"/>
      <c r="Q29" s="278"/>
      <c r="R29" s="278"/>
      <c r="S29" s="279"/>
    </row>
    <row r="30" spans="1:19" x14ac:dyDescent="0.25">
      <c r="A30" s="36">
        <v>3</v>
      </c>
      <c r="B30" s="1195" t="s">
        <v>561</v>
      </c>
      <c r="C30" s="280"/>
      <c r="D30" s="281"/>
      <c r="E30" s="282"/>
      <c r="F30" s="282"/>
      <c r="G30" s="282"/>
      <c r="H30" s="282"/>
      <c r="I30" s="283"/>
      <c r="J30" s="705"/>
      <c r="K30" s="1194">
        <v>3</v>
      </c>
      <c r="L30" s="1195" t="s">
        <v>562</v>
      </c>
      <c r="M30" s="280"/>
      <c r="N30" s="281"/>
      <c r="O30" s="282"/>
      <c r="P30" s="282"/>
      <c r="Q30" s="282"/>
      <c r="R30" s="282"/>
      <c r="S30" s="283"/>
    </row>
    <row r="31" spans="1:19" ht="15.75" customHeight="1" x14ac:dyDescent="0.25">
      <c r="A31" s="22" t="s">
        <v>115</v>
      </c>
      <c r="B31" s="23" t="s">
        <v>563</v>
      </c>
      <c r="C31" s="374">
        <f>SUM(C33:C173)</f>
        <v>0</v>
      </c>
      <c r="D31" s="375">
        <f>SUM(D33:D173)</f>
        <v>0</v>
      </c>
      <c r="E31" s="284"/>
      <c r="F31" s="285"/>
      <c r="G31" s="285"/>
      <c r="H31" s="285"/>
      <c r="I31" s="286"/>
      <c r="J31" s="712"/>
      <c r="K31" s="22" t="s">
        <v>115</v>
      </c>
      <c r="L31" s="23" t="s">
        <v>563</v>
      </c>
      <c r="M31" s="374">
        <f>SUM(M33:M173)</f>
        <v>0</v>
      </c>
      <c r="N31" s="375">
        <f>SUM(N33:N173)</f>
        <v>0</v>
      </c>
      <c r="O31" s="284"/>
      <c r="P31" s="285"/>
      <c r="Q31" s="285"/>
      <c r="R31" s="285"/>
      <c r="S31" s="286"/>
    </row>
    <row r="32" spans="1:19" x14ac:dyDescent="0.25">
      <c r="A32" s="34"/>
      <c r="B32" s="64" t="s">
        <v>564</v>
      </c>
      <c r="C32" s="417" t="s">
        <v>484</v>
      </c>
      <c r="D32" s="418" t="s">
        <v>484</v>
      </c>
      <c r="E32" s="287"/>
      <c r="F32" s="288"/>
      <c r="G32" s="288"/>
      <c r="H32" s="288"/>
      <c r="I32" s="289"/>
      <c r="J32" s="705"/>
      <c r="K32" s="34"/>
      <c r="L32" s="64" t="s">
        <v>564</v>
      </c>
      <c r="M32" s="417" t="s">
        <v>484</v>
      </c>
      <c r="N32" s="418" t="s">
        <v>484</v>
      </c>
      <c r="O32" s="287"/>
      <c r="P32" s="288"/>
      <c r="Q32" s="288"/>
      <c r="R32" s="288"/>
      <c r="S32" s="289"/>
    </row>
    <row r="33" spans="1:19" x14ac:dyDescent="0.25">
      <c r="A33" s="7"/>
      <c r="B33" s="65" t="s">
        <v>565</v>
      </c>
      <c r="C33" s="370">
        <v>0</v>
      </c>
      <c r="D33" s="365">
        <v>0</v>
      </c>
      <c r="E33" s="284"/>
      <c r="F33" s="285"/>
      <c r="G33" s="285"/>
      <c r="H33" s="285"/>
      <c r="I33" s="286"/>
      <c r="J33" s="705"/>
      <c r="K33" s="7"/>
      <c r="L33" s="65" t="s">
        <v>565</v>
      </c>
      <c r="M33" s="370">
        <v>0</v>
      </c>
      <c r="N33" s="365">
        <v>0</v>
      </c>
      <c r="O33" s="284"/>
      <c r="P33" s="285"/>
      <c r="Q33" s="285"/>
      <c r="R33" s="285"/>
      <c r="S33" s="286"/>
    </row>
    <row r="34" spans="1:19" x14ac:dyDescent="0.25">
      <c r="A34" s="9"/>
      <c r="B34" s="66" t="s">
        <v>566</v>
      </c>
      <c r="C34" s="371">
        <v>0</v>
      </c>
      <c r="D34" s="372">
        <v>0</v>
      </c>
      <c r="E34" s="284"/>
      <c r="F34" s="285"/>
      <c r="G34" s="285"/>
      <c r="H34" s="285"/>
      <c r="I34" s="286"/>
      <c r="J34" s="705"/>
      <c r="K34" s="9"/>
      <c r="L34" s="66" t="s">
        <v>566</v>
      </c>
      <c r="M34" s="371">
        <v>0</v>
      </c>
      <c r="N34" s="372">
        <v>0</v>
      </c>
      <c r="O34" s="284"/>
      <c r="P34" s="285"/>
      <c r="Q34" s="285"/>
      <c r="R34" s="285"/>
      <c r="S34" s="286"/>
    </row>
    <row r="35" spans="1:19" x14ac:dyDescent="0.25">
      <c r="A35" s="9"/>
      <c r="B35" s="66" t="s">
        <v>567</v>
      </c>
      <c r="C35" s="371">
        <v>0</v>
      </c>
      <c r="D35" s="372">
        <v>0</v>
      </c>
      <c r="E35" s="284"/>
      <c r="F35" s="285"/>
      <c r="G35" s="285"/>
      <c r="H35" s="285"/>
      <c r="I35" s="286"/>
      <c r="J35" s="705"/>
      <c r="K35" s="9"/>
      <c r="L35" s="66" t="s">
        <v>567</v>
      </c>
      <c r="M35" s="371">
        <v>0</v>
      </c>
      <c r="N35" s="372">
        <v>0</v>
      </c>
      <c r="O35" s="284"/>
      <c r="P35" s="285"/>
      <c r="Q35" s="285"/>
      <c r="R35" s="285"/>
      <c r="S35" s="286"/>
    </row>
    <row r="36" spans="1:19" x14ac:dyDescent="0.25">
      <c r="A36" s="9"/>
      <c r="B36" s="66" t="s">
        <v>568</v>
      </c>
      <c r="C36" s="371">
        <v>0</v>
      </c>
      <c r="D36" s="372">
        <v>0</v>
      </c>
      <c r="E36" s="284"/>
      <c r="F36" s="285"/>
      <c r="G36" s="285"/>
      <c r="H36" s="285"/>
      <c r="I36" s="286"/>
      <c r="J36" s="705"/>
      <c r="K36" s="9"/>
      <c r="L36" s="66" t="s">
        <v>568</v>
      </c>
      <c r="M36" s="371">
        <v>0</v>
      </c>
      <c r="N36" s="372">
        <v>0</v>
      </c>
      <c r="O36" s="284"/>
      <c r="P36" s="285"/>
      <c r="Q36" s="285"/>
      <c r="R36" s="285"/>
      <c r="S36" s="286"/>
    </row>
    <row r="37" spans="1:19" x14ac:dyDescent="0.25">
      <c r="A37" s="9"/>
      <c r="B37" s="66" t="s">
        <v>569</v>
      </c>
      <c r="C37" s="371">
        <v>0</v>
      </c>
      <c r="D37" s="372">
        <v>0</v>
      </c>
      <c r="E37" s="284"/>
      <c r="F37" s="285"/>
      <c r="G37" s="285"/>
      <c r="H37" s="285"/>
      <c r="I37" s="286"/>
      <c r="J37" s="705"/>
      <c r="K37" s="9"/>
      <c r="L37" s="66" t="s">
        <v>569</v>
      </c>
      <c r="M37" s="371">
        <v>0</v>
      </c>
      <c r="N37" s="372">
        <v>0</v>
      </c>
      <c r="O37" s="284"/>
      <c r="P37" s="285"/>
      <c r="Q37" s="285"/>
      <c r="R37" s="285"/>
      <c r="S37" s="286"/>
    </row>
    <row r="38" spans="1:19" x14ac:dyDescent="0.25">
      <c r="A38" s="9"/>
      <c r="B38" s="66" t="s">
        <v>570</v>
      </c>
      <c r="C38" s="371">
        <v>0</v>
      </c>
      <c r="D38" s="372">
        <v>0</v>
      </c>
      <c r="E38" s="284"/>
      <c r="F38" s="285"/>
      <c r="G38" s="285"/>
      <c r="H38" s="285"/>
      <c r="I38" s="286"/>
      <c r="J38" s="705"/>
      <c r="K38" s="9"/>
      <c r="L38" s="66" t="s">
        <v>570</v>
      </c>
      <c r="M38" s="371">
        <v>0</v>
      </c>
      <c r="N38" s="372">
        <v>0</v>
      </c>
      <c r="O38" s="284"/>
      <c r="P38" s="285"/>
      <c r="Q38" s="285"/>
      <c r="R38" s="285"/>
      <c r="S38" s="286"/>
    </row>
    <row r="39" spans="1:19" x14ac:dyDescent="0.25">
      <c r="A39" s="9"/>
      <c r="B39" s="66" t="s">
        <v>571</v>
      </c>
      <c r="C39" s="371">
        <v>0</v>
      </c>
      <c r="D39" s="372">
        <v>0</v>
      </c>
      <c r="E39" s="284"/>
      <c r="F39" s="285"/>
      <c r="G39" s="285"/>
      <c r="H39" s="285"/>
      <c r="I39" s="286"/>
      <c r="J39" s="705"/>
      <c r="K39" s="9"/>
      <c r="L39" s="66" t="s">
        <v>571</v>
      </c>
      <c r="M39" s="371">
        <v>0</v>
      </c>
      <c r="N39" s="372">
        <v>0</v>
      </c>
      <c r="O39" s="284"/>
      <c r="P39" s="285"/>
      <c r="Q39" s="285"/>
      <c r="R39" s="285"/>
      <c r="S39" s="286"/>
    </row>
    <row r="40" spans="1:19" x14ac:dyDescent="0.25">
      <c r="A40" s="9"/>
      <c r="B40" s="66" t="s">
        <v>572</v>
      </c>
      <c r="C40" s="371">
        <v>0</v>
      </c>
      <c r="D40" s="372">
        <v>0</v>
      </c>
      <c r="E40" s="284"/>
      <c r="F40" s="285"/>
      <c r="G40" s="285"/>
      <c r="H40" s="285"/>
      <c r="I40" s="286"/>
      <c r="J40" s="705"/>
      <c r="K40" s="9"/>
      <c r="L40" s="66" t="s">
        <v>572</v>
      </c>
      <c r="M40" s="371">
        <v>0</v>
      </c>
      <c r="N40" s="372">
        <v>0</v>
      </c>
      <c r="O40" s="284"/>
      <c r="P40" s="285"/>
      <c r="Q40" s="285"/>
      <c r="R40" s="285"/>
      <c r="S40" s="286"/>
    </row>
    <row r="41" spans="1:19" x14ac:dyDescent="0.25">
      <c r="A41" s="9"/>
      <c r="B41" s="66" t="s">
        <v>573</v>
      </c>
      <c r="C41" s="371">
        <v>0</v>
      </c>
      <c r="D41" s="372">
        <v>0</v>
      </c>
      <c r="E41" s="284"/>
      <c r="F41" s="285"/>
      <c r="G41" s="285"/>
      <c r="H41" s="285"/>
      <c r="I41" s="286"/>
      <c r="J41" s="705"/>
      <c r="K41" s="9"/>
      <c r="L41" s="66" t="s">
        <v>573</v>
      </c>
      <c r="M41" s="371">
        <v>0</v>
      </c>
      <c r="N41" s="372">
        <v>0</v>
      </c>
      <c r="O41" s="284"/>
      <c r="P41" s="285"/>
      <c r="Q41" s="285"/>
      <c r="R41" s="285"/>
      <c r="S41" s="286"/>
    </row>
    <row r="42" spans="1:19" x14ac:dyDescent="0.25">
      <c r="A42" s="9"/>
      <c r="B42" s="66" t="s">
        <v>574</v>
      </c>
      <c r="C42" s="371">
        <v>0</v>
      </c>
      <c r="D42" s="372">
        <v>0</v>
      </c>
      <c r="E42" s="284"/>
      <c r="F42" s="285"/>
      <c r="G42" s="285"/>
      <c r="H42" s="285"/>
      <c r="I42" s="286"/>
      <c r="J42" s="705"/>
      <c r="K42" s="9"/>
      <c r="L42" s="66" t="s">
        <v>574</v>
      </c>
      <c r="M42" s="371">
        <v>0</v>
      </c>
      <c r="N42" s="372">
        <v>0</v>
      </c>
      <c r="O42" s="284"/>
      <c r="P42" s="285"/>
      <c r="Q42" s="285"/>
      <c r="R42" s="285"/>
      <c r="S42" s="286"/>
    </row>
    <row r="43" spans="1:19" x14ac:dyDescent="0.25">
      <c r="A43" s="9"/>
      <c r="B43" s="66" t="s">
        <v>575</v>
      </c>
      <c r="C43" s="371">
        <v>0</v>
      </c>
      <c r="D43" s="372">
        <v>0</v>
      </c>
      <c r="E43" s="284"/>
      <c r="F43" s="285"/>
      <c r="G43" s="285"/>
      <c r="H43" s="285"/>
      <c r="I43" s="286"/>
      <c r="J43" s="705"/>
      <c r="K43" s="9"/>
      <c r="L43" s="66" t="s">
        <v>575</v>
      </c>
      <c r="M43" s="371">
        <v>0</v>
      </c>
      <c r="N43" s="372">
        <v>0</v>
      </c>
      <c r="O43" s="284"/>
      <c r="P43" s="285"/>
      <c r="Q43" s="285"/>
      <c r="R43" s="285"/>
      <c r="S43" s="286"/>
    </row>
    <row r="44" spans="1:19" x14ac:dyDescent="0.25">
      <c r="A44" s="9"/>
      <c r="B44" s="66" t="s">
        <v>576</v>
      </c>
      <c r="C44" s="371">
        <v>0</v>
      </c>
      <c r="D44" s="372">
        <v>0</v>
      </c>
      <c r="E44" s="284"/>
      <c r="F44" s="285"/>
      <c r="G44" s="285"/>
      <c r="H44" s="285"/>
      <c r="I44" s="286"/>
      <c r="J44" s="705"/>
      <c r="K44" s="9"/>
      <c r="L44" s="66" t="s">
        <v>576</v>
      </c>
      <c r="M44" s="371">
        <v>0</v>
      </c>
      <c r="N44" s="372">
        <v>0</v>
      </c>
      <c r="O44" s="284"/>
      <c r="P44" s="285"/>
      <c r="Q44" s="285"/>
      <c r="R44" s="285"/>
      <c r="S44" s="286"/>
    </row>
    <row r="45" spans="1:19" x14ac:dyDescent="0.25">
      <c r="A45" s="9"/>
      <c r="B45" s="66" t="s">
        <v>577</v>
      </c>
      <c r="C45" s="371">
        <v>0</v>
      </c>
      <c r="D45" s="372">
        <v>0</v>
      </c>
      <c r="E45" s="284"/>
      <c r="F45" s="285"/>
      <c r="G45" s="285"/>
      <c r="H45" s="285"/>
      <c r="I45" s="286"/>
      <c r="J45" s="705"/>
      <c r="K45" s="9"/>
      <c r="L45" s="66" t="s">
        <v>577</v>
      </c>
      <c r="M45" s="371">
        <v>0</v>
      </c>
      <c r="N45" s="372">
        <v>0</v>
      </c>
      <c r="O45" s="284"/>
      <c r="P45" s="285"/>
      <c r="Q45" s="285"/>
      <c r="R45" s="285"/>
      <c r="S45" s="286"/>
    </row>
    <row r="46" spans="1:19" x14ac:dyDescent="0.25">
      <c r="A46" s="9"/>
      <c r="B46" s="66" t="s">
        <v>578</v>
      </c>
      <c r="C46" s="371">
        <v>0</v>
      </c>
      <c r="D46" s="372">
        <v>0</v>
      </c>
      <c r="E46" s="284"/>
      <c r="F46" s="285"/>
      <c r="G46" s="285"/>
      <c r="H46" s="285"/>
      <c r="I46" s="286"/>
      <c r="J46" s="705"/>
      <c r="K46" s="9"/>
      <c r="L46" s="66" t="s">
        <v>578</v>
      </c>
      <c r="M46" s="371">
        <v>0</v>
      </c>
      <c r="N46" s="372">
        <v>0</v>
      </c>
      <c r="O46" s="284"/>
      <c r="P46" s="285"/>
      <c r="Q46" s="285"/>
      <c r="R46" s="285"/>
      <c r="S46" s="286"/>
    </row>
    <row r="47" spans="1:19" x14ac:dyDescent="0.25">
      <c r="A47" s="9"/>
      <c r="B47" s="66" t="s">
        <v>579</v>
      </c>
      <c r="C47" s="371">
        <v>0</v>
      </c>
      <c r="D47" s="372">
        <v>0</v>
      </c>
      <c r="E47" s="284"/>
      <c r="F47" s="285"/>
      <c r="G47" s="285"/>
      <c r="H47" s="285"/>
      <c r="I47" s="286"/>
      <c r="J47" s="705"/>
      <c r="K47" s="9"/>
      <c r="L47" s="66" t="s">
        <v>579</v>
      </c>
      <c r="M47" s="371">
        <v>0</v>
      </c>
      <c r="N47" s="372">
        <v>0</v>
      </c>
      <c r="O47" s="284"/>
      <c r="P47" s="285"/>
      <c r="Q47" s="285"/>
      <c r="R47" s="285"/>
      <c r="S47" s="286"/>
    </row>
    <row r="48" spans="1:19" x14ac:dyDescent="0.25">
      <c r="A48" s="9"/>
      <c r="B48" s="66" t="s">
        <v>580</v>
      </c>
      <c r="C48" s="371">
        <v>0</v>
      </c>
      <c r="D48" s="372">
        <v>0</v>
      </c>
      <c r="E48" s="284"/>
      <c r="F48" s="285"/>
      <c r="G48" s="285"/>
      <c r="H48" s="285"/>
      <c r="I48" s="286"/>
      <c r="J48" s="705"/>
      <c r="K48" s="9"/>
      <c r="L48" s="66" t="s">
        <v>580</v>
      </c>
      <c r="M48" s="371">
        <v>0</v>
      </c>
      <c r="N48" s="372">
        <v>0</v>
      </c>
      <c r="O48" s="284"/>
      <c r="P48" s="285"/>
      <c r="Q48" s="285"/>
      <c r="R48" s="285"/>
      <c r="S48" s="286"/>
    </row>
    <row r="49" spans="1:19" x14ac:dyDescent="0.25">
      <c r="A49" s="9"/>
      <c r="B49" s="66" t="s">
        <v>581</v>
      </c>
      <c r="C49" s="371">
        <v>0</v>
      </c>
      <c r="D49" s="372">
        <v>0</v>
      </c>
      <c r="E49" s="284"/>
      <c r="F49" s="285"/>
      <c r="G49" s="285"/>
      <c r="H49" s="285"/>
      <c r="I49" s="286"/>
      <c r="J49" s="705"/>
      <c r="K49" s="9"/>
      <c r="L49" s="66" t="s">
        <v>581</v>
      </c>
      <c r="M49" s="371">
        <v>0</v>
      </c>
      <c r="N49" s="372">
        <v>0</v>
      </c>
      <c r="O49" s="284"/>
      <c r="P49" s="285"/>
      <c r="Q49" s="285"/>
      <c r="R49" s="285"/>
      <c r="S49" s="286"/>
    </row>
    <row r="50" spans="1:19" x14ac:dyDescent="0.25">
      <c r="A50" s="9"/>
      <c r="B50" s="66" t="s">
        <v>582</v>
      </c>
      <c r="C50" s="371">
        <v>0</v>
      </c>
      <c r="D50" s="372">
        <v>0</v>
      </c>
      <c r="E50" s="284"/>
      <c r="F50" s="285"/>
      <c r="G50" s="285"/>
      <c r="H50" s="285"/>
      <c r="I50" s="286"/>
      <c r="J50" s="705"/>
      <c r="K50" s="9"/>
      <c r="L50" s="66" t="s">
        <v>582</v>
      </c>
      <c r="M50" s="371">
        <v>0</v>
      </c>
      <c r="N50" s="372">
        <v>0</v>
      </c>
      <c r="O50" s="284"/>
      <c r="P50" s="285"/>
      <c r="Q50" s="285"/>
      <c r="R50" s="285"/>
      <c r="S50" s="286"/>
    </row>
    <row r="51" spans="1:19" x14ac:dyDescent="0.25">
      <c r="A51" s="9"/>
      <c r="B51" s="66" t="s">
        <v>583</v>
      </c>
      <c r="C51" s="371">
        <v>0</v>
      </c>
      <c r="D51" s="372">
        <v>0</v>
      </c>
      <c r="E51" s="284"/>
      <c r="F51" s="285"/>
      <c r="G51" s="285"/>
      <c r="H51" s="285"/>
      <c r="I51" s="286"/>
      <c r="J51" s="705"/>
      <c r="K51" s="9"/>
      <c r="L51" s="66" t="s">
        <v>583</v>
      </c>
      <c r="M51" s="371">
        <v>0</v>
      </c>
      <c r="N51" s="372">
        <v>0</v>
      </c>
      <c r="O51" s="284"/>
      <c r="P51" s="285"/>
      <c r="Q51" s="285"/>
      <c r="R51" s="285"/>
      <c r="S51" s="286"/>
    </row>
    <row r="52" spans="1:19" x14ac:dyDescent="0.25">
      <c r="A52" s="9"/>
      <c r="B52" s="66" t="s">
        <v>584</v>
      </c>
      <c r="C52" s="371">
        <v>0</v>
      </c>
      <c r="D52" s="372">
        <v>0</v>
      </c>
      <c r="E52" s="284"/>
      <c r="F52" s="285"/>
      <c r="G52" s="285"/>
      <c r="H52" s="285"/>
      <c r="I52" s="286"/>
      <c r="J52" s="705"/>
      <c r="K52" s="9"/>
      <c r="L52" s="66" t="s">
        <v>584</v>
      </c>
      <c r="M52" s="371">
        <v>0</v>
      </c>
      <c r="N52" s="372">
        <v>0</v>
      </c>
      <c r="O52" s="284"/>
      <c r="P52" s="285"/>
      <c r="Q52" s="285"/>
      <c r="R52" s="285"/>
      <c r="S52" s="286"/>
    </row>
    <row r="53" spans="1:19" x14ac:dyDescent="0.25">
      <c r="A53" s="9"/>
      <c r="B53" s="66" t="s">
        <v>585</v>
      </c>
      <c r="C53" s="371">
        <v>0</v>
      </c>
      <c r="D53" s="372">
        <v>0</v>
      </c>
      <c r="E53" s="284"/>
      <c r="F53" s="285"/>
      <c r="G53" s="285"/>
      <c r="H53" s="285"/>
      <c r="I53" s="286"/>
      <c r="J53" s="705"/>
      <c r="K53" s="9"/>
      <c r="L53" s="66" t="s">
        <v>585</v>
      </c>
      <c r="M53" s="371">
        <v>0</v>
      </c>
      <c r="N53" s="372">
        <v>0</v>
      </c>
      <c r="O53" s="284"/>
      <c r="P53" s="285"/>
      <c r="Q53" s="285"/>
      <c r="R53" s="285"/>
      <c r="S53" s="286"/>
    </row>
    <row r="54" spans="1:19" x14ac:dyDescent="0.25">
      <c r="A54" s="9"/>
      <c r="B54" s="66" t="s">
        <v>586</v>
      </c>
      <c r="C54" s="371">
        <v>0</v>
      </c>
      <c r="D54" s="372">
        <v>0</v>
      </c>
      <c r="E54" s="284"/>
      <c r="F54" s="285"/>
      <c r="G54" s="285"/>
      <c r="H54" s="285"/>
      <c r="I54" s="286"/>
      <c r="J54" s="705"/>
      <c r="K54" s="9"/>
      <c r="L54" s="66" t="s">
        <v>586</v>
      </c>
      <c r="M54" s="371">
        <v>0</v>
      </c>
      <c r="N54" s="372">
        <v>0</v>
      </c>
      <c r="O54" s="284"/>
      <c r="P54" s="285"/>
      <c r="Q54" s="285"/>
      <c r="R54" s="285"/>
      <c r="S54" s="286"/>
    </row>
    <row r="55" spans="1:19" x14ac:dyDescent="0.25">
      <c r="A55" s="9"/>
      <c r="B55" s="66" t="s">
        <v>587</v>
      </c>
      <c r="C55" s="371">
        <v>0</v>
      </c>
      <c r="D55" s="372">
        <v>0</v>
      </c>
      <c r="E55" s="284"/>
      <c r="F55" s="285"/>
      <c r="G55" s="285"/>
      <c r="H55" s="285"/>
      <c r="I55" s="286"/>
      <c r="J55" s="705"/>
      <c r="K55" s="9"/>
      <c r="L55" s="66" t="s">
        <v>587</v>
      </c>
      <c r="M55" s="371">
        <v>0</v>
      </c>
      <c r="N55" s="372">
        <v>0</v>
      </c>
      <c r="O55" s="284"/>
      <c r="P55" s="285"/>
      <c r="Q55" s="285"/>
      <c r="R55" s="285"/>
      <c r="S55" s="286"/>
    </row>
    <row r="56" spans="1:19" x14ac:dyDescent="0.25">
      <c r="A56" s="9"/>
      <c r="B56" s="66" t="s">
        <v>588</v>
      </c>
      <c r="C56" s="371">
        <v>0</v>
      </c>
      <c r="D56" s="372">
        <v>0</v>
      </c>
      <c r="E56" s="284"/>
      <c r="F56" s="285"/>
      <c r="G56" s="285"/>
      <c r="H56" s="285"/>
      <c r="I56" s="286"/>
      <c r="J56" s="705"/>
      <c r="K56" s="9"/>
      <c r="L56" s="66" t="s">
        <v>588</v>
      </c>
      <c r="M56" s="371">
        <v>0</v>
      </c>
      <c r="N56" s="372">
        <v>0</v>
      </c>
      <c r="O56" s="284"/>
      <c r="P56" s="285"/>
      <c r="Q56" s="285"/>
      <c r="R56" s="285"/>
      <c r="S56" s="286"/>
    </row>
    <row r="57" spans="1:19" x14ac:dyDescent="0.25">
      <c r="A57" s="9"/>
      <c r="B57" s="66" t="s">
        <v>589</v>
      </c>
      <c r="C57" s="371">
        <v>0</v>
      </c>
      <c r="D57" s="372">
        <v>0</v>
      </c>
      <c r="E57" s="284"/>
      <c r="F57" s="285"/>
      <c r="G57" s="285"/>
      <c r="H57" s="285"/>
      <c r="I57" s="286"/>
      <c r="J57" s="705"/>
      <c r="K57" s="9"/>
      <c r="L57" s="66" t="s">
        <v>589</v>
      </c>
      <c r="M57" s="371">
        <v>0</v>
      </c>
      <c r="N57" s="372">
        <v>0</v>
      </c>
      <c r="O57" s="284"/>
      <c r="P57" s="285"/>
      <c r="Q57" s="285"/>
      <c r="R57" s="285"/>
      <c r="S57" s="286"/>
    </row>
    <row r="58" spans="1:19" x14ac:dyDescent="0.25">
      <c r="A58" s="9"/>
      <c r="B58" s="66" t="s">
        <v>590</v>
      </c>
      <c r="C58" s="371">
        <v>0</v>
      </c>
      <c r="D58" s="372">
        <v>0</v>
      </c>
      <c r="E58" s="284"/>
      <c r="F58" s="285"/>
      <c r="G58" s="285"/>
      <c r="H58" s="285"/>
      <c r="I58" s="286"/>
      <c r="J58" s="705"/>
      <c r="K58" s="9"/>
      <c r="L58" s="66" t="s">
        <v>590</v>
      </c>
      <c r="M58" s="371">
        <v>0</v>
      </c>
      <c r="N58" s="372">
        <v>0</v>
      </c>
      <c r="O58" s="284"/>
      <c r="P58" s="285"/>
      <c r="Q58" s="285"/>
      <c r="R58" s="285"/>
      <c r="S58" s="286"/>
    </row>
    <row r="59" spans="1:19" x14ac:dyDescent="0.25">
      <c r="A59" s="9"/>
      <c r="B59" s="66" t="s">
        <v>591</v>
      </c>
      <c r="C59" s="371">
        <v>0</v>
      </c>
      <c r="D59" s="372">
        <v>0</v>
      </c>
      <c r="E59" s="284"/>
      <c r="F59" s="285"/>
      <c r="G59" s="285"/>
      <c r="H59" s="285"/>
      <c r="I59" s="286"/>
      <c r="J59" s="705"/>
      <c r="K59" s="9"/>
      <c r="L59" s="66" t="s">
        <v>591</v>
      </c>
      <c r="M59" s="371">
        <v>0</v>
      </c>
      <c r="N59" s="372">
        <v>0</v>
      </c>
      <c r="O59" s="284"/>
      <c r="P59" s="285"/>
      <c r="Q59" s="285"/>
      <c r="R59" s="285"/>
      <c r="S59" s="286"/>
    </row>
    <row r="60" spans="1:19" x14ac:dyDescent="0.25">
      <c r="A60" s="9"/>
      <c r="B60" s="66" t="s">
        <v>592</v>
      </c>
      <c r="C60" s="371">
        <v>0</v>
      </c>
      <c r="D60" s="372">
        <v>0</v>
      </c>
      <c r="E60" s="284"/>
      <c r="F60" s="285"/>
      <c r="G60" s="285"/>
      <c r="H60" s="285"/>
      <c r="I60" s="286"/>
      <c r="J60" s="705"/>
      <c r="K60" s="9"/>
      <c r="L60" s="66" t="s">
        <v>592</v>
      </c>
      <c r="M60" s="371">
        <v>0</v>
      </c>
      <c r="N60" s="372">
        <v>0</v>
      </c>
      <c r="O60" s="284"/>
      <c r="P60" s="285"/>
      <c r="Q60" s="285"/>
      <c r="R60" s="285"/>
      <c r="S60" s="286"/>
    </row>
    <row r="61" spans="1:19" x14ac:dyDescent="0.25">
      <c r="A61" s="9"/>
      <c r="B61" s="66" t="s">
        <v>593</v>
      </c>
      <c r="C61" s="371">
        <v>0</v>
      </c>
      <c r="D61" s="372">
        <v>0</v>
      </c>
      <c r="E61" s="284"/>
      <c r="F61" s="285"/>
      <c r="G61" s="285"/>
      <c r="H61" s="285"/>
      <c r="I61" s="286"/>
      <c r="J61" s="705"/>
      <c r="K61" s="9"/>
      <c r="L61" s="66" t="s">
        <v>593</v>
      </c>
      <c r="M61" s="371">
        <v>0</v>
      </c>
      <c r="N61" s="372">
        <v>0</v>
      </c>
      <c r="O61" s="284"/>
      <c r="P61" s="285"/>
      <c r="Q61" s="285"/>
      <c r="R61" s="285"/>
      <c r="S61" s="286"/>
    </row>
    <row r="62" spans="1:19" x14ac:dyDescent="0.25">
      <c r="A62" s="9"/>
      <c r="B62" s="66" t="s">
        <v>594</v>
      </c>
      <c r="C62" s="371">
        <v>0</v>
      </c>
      <c r="D62" s="372">
        <v>0</v>
      </c>
      <c r="E62" s="284"/>
      <c r="F62" s="285"/>
      <c r="G62" s="285"/>
      <c r="H62" s="285"/>
      <c r="I62" s="286"/>
      <c r="J62" s="705"/>
      <c r="K62" s="9"/>
      <c r="L62" s="66" t="s">
        <v>594</v>
      </c>
      <c r="M62" s="371">
        <v>0</v>
      </c>
      <c r="N62" s="372">
        <v>0</v>
      </c>
      <c r="O62" s="284"/>
      <c r="P62" s="285"/>
      <c r="Q62" s="285"/>
      <c r="R62" s="285"/>
      <c r="S62" s="286"/>
    </row>
    <row r="63" spans="1:19" x14ac:dyDescent="0.25">
      <c r="A63" s="9"/>
      <c r="B63" s="66" t="s">
        <v>595</v>
      </c>
      <c r="C63" s="371">
        <v>0</v>
      </c>
      <c r="D63" s="372">
        <v>0</v>
      </c>
      <c r="E63" s="284"/>
      <c r="F63" s="285"/>
      <c r="G63" s="285"/>
      <c r="H63" s="285"/>
      <c r="I63" s="286"/>
      <c r="J63" s="705"/>
      <c r="K63" s="9"/>
      <c r="L63" s="66" t="s">
        <v>595</v>
      </c>
      <c r="M63" s="371">
        <v>0</v>
      </c>
      <c r="N63" s="372">
        <v>0</v>
      </c>
      <c r="O63" s="284"/>
      <c r="P63" s="285"/>
      <c r="Q63" s="285"/>
      <c r="R63" s="285"/>
      <c r="S63" s="286"/>
    </row>
    <row r="64" spans="1:19" x14ac:dyDescent="0.25">
      <c r="A64" s="9"/>
      <c r="B64" s="66" t="s">
        <v>596</v>
      </c>
      <c r="C64" s="371">
        <v>0</v>
      </c>
      <c r="D64" s="372">
        <v>0</v>
      </c>
      <c r="E64" s="284"/>
      <c r="F64" s="285"/>
      <c r="G64" s="285"/>
      <c r="H64" s="285"/>
      <c r="I64" s="286"/>
      <c r="J64" s="705"/>
      <c r="K64" s="9"/>
      <c r="L64" s="66" t="s">
        <v>596</v>
      </c>
      <c r="M64" s="371">
        <v>0</v>
      </c>
      <c r="N64" s="372">
        <v>0</v>
      </c>
      <c r="O64" s="284"/>
      <c r="P64" s="285"/>
      <c r="Q64" s="285"/>
      <c r="R64" s="285"/>
      <c r="S64" s="286"/>
    </row>
    <row r="65" spans="1:19" x14ac:dyDescent="0.25">
      <c r="A65" s="9"/>
      <c r="B65" s="66" t="s">
        <v>597</v>
      </c>
      <c r="C65" s="371">
        <v>0</v>
      </c>
      <c r="D65" s="372">
        <v>0</v>
      </c>
      <c r="E65" s="284"/>
      <c r="F65" s="285"/>
      <c r="G65" s="285"/>
      <c r="H65" s="285"/>
      <c r="I65" s="286"/>
      <c r="J65" s="705"/>
      <c r="K65" s="9"/>
      <c r="L65" s="66" t="s">
        <v>597</v>
      </c>
      <c r="M65" s="371">
        <v>0</v>
      </c>
      <c r="N65" s="372">
        <v>0</v>
      </c>
      <c r="O65" s="284"/>
      <c r="P65" s="285"/>
      <c r="Q65" s="285"/>
      <c r="R65" s="285"/>
      <c r="S65" s="286"/>
    </row>
    <row r="66" spans="1:19" x14ac:dyDescent="0.25">
      <c r="A66" s="9"/>
      <c r="B66" s="66" t="s">
        <v>598</v>
      </c>
      <c r="C66" s="371">
        <v>0</v>
      </c>
      <c r="D66" s="372">
        <v>0</v>
      </c>
      <c r="E66" s="284"/>
      <c r="F66" s="285"/>
      <c r="G66" s="285"/>
      <c r="H66" s="285"/>
      <c r="I66" s="286"/>
      <c r="J66" s="705"/>
      <c r="K66" s="9"/>
      <c r="L66" s="66" t="s">
        <v>598</v>
      </c>
      <c r="M66" s="371">
        <v>0</v>
      </c>
      <c r="N66" s="372">
        <v>0</v>
      </c>
      <c r="O66" s="284"/>
      <c r="P66" s="285"/>
      <c r="Q66" s="285"/>
      <c r="R66" s="285"/>
      <c r="S66" s="286"/>
    </row>
    <row r="67" spans="1:19" x14ac:dyDescent="0.25">
      <c r="A67" s="9"/>
      <c r="B67" s="66" t="s">
        <v>599</v>
      </c>
      <c r="C67" s="371">
        <v>0</v>
      </c>
      <c r="D67" s="372">
        <v>0</v>
      </c>
      <c r="E67" s="284"/>
      <c r="F67" s="285"/>
      <c r="G67" s="285"/>
      <c r="H67" s="285"/>
      <c r="I67" s="286"/>
      <c r="J67" s="705"/>
      <c r="K67" s="9"/>
      <c r="L67" s="66" t="s">
        <v>599</v>
      </c>
      <c r="M67" s="371">
        <v>0</v>
      </c>
      <c r="N67" s="372">
        <v>0</v>
      </c>
      <c r="O67" s="284"/>
      <c r="P67" s="285"/>
      <c r="Q67" s="285"/>
      <c r="R67" s="285"/>
      <c r="S67" s="286"/>
    </row>
    <row r="68" spans="1:19" x14ac:dyDescent="0.25">
      <c r="A68" s="9"/>
      <c r="B68" s="66" t="s">
        <v>600</v>
      </c>
      <c r="C68" s="371">
        <v>0</v>
      </c>
      <c r="D68" s="372">
        <v>0</v>
      </c>
      <c r="E68" s="284"/>
      <c r="F68" s="285"/>
      <c r="G68" s="285"/>
      <c r="H68" s="285"/>
      <c r="I68" s="286"/>
      <c r="J68" s="705"/>
      <c r="K68" s="9"/>
      <c r="L68" s="66" t="s">
        <v>600</v>
      </c>
      <c r="M68" s="371">
        <v>0</v>
      </c>
      <c r="N68" s="372">
        <v>0</v>
      </c>
      <c r="O68" s="284"/>
      <c r="P68" s="285"/>
      <c r="Q68" s="285"/>
      <c r="R68" s="285"/>
      <c r="S68" s="286"/>
    </row>
    <row r="69" spans="1:19" x14ac:dyDescent="0.25">
      <c r="A69" s="9"/>
      <c r="B69" s="66" t="s">
        <v>601</v>
      </c>
      <c r="C69" s="371">
        <v>0</v>
      </c>
      <c r="D69" s="372">
        <v>0</v>
      </c>
      <c r="E69" s="284"/>
      <c r="F69" s="285"/>
      <c r="G69" s="285"/>
      <c r="H69" s="285"/>
      <c r="I69" s="286"/>
      <c r="J69" s="705"/>
      <c r="K69" s="9"/>
      <c r="L69" s="66" t="s">
        <v>601</v>
      </c>
      <c r="M69" s="371">
        <v>0</v>
      </c>
      <c r="N69" s="372">
        <v>0</v>
      </c>
      <c r="O69" s="284"/>
      <c r="P69" s="285"/>
      <c r="Q69" s="285"/>
      <c r="R69" s="285"/>
      <c r="S69" s="286"/>
    </row>
    <row r="70" spans="1:19" x14ac:dyDescent="0.25">
      <c r="A70" s="9"/>
      <c r="B70" s="66" t="s">
        <v>602</v>
      </c>
      <c r="C70" s="371">
        <v>0</v>
      </c>
      <c r="D70" s="372">
        <v>0</v>
      </c>
      <c r="E70" s="284"/>
      <c r="F70" s="285"/>
      <c r="G70" s="285"/>
      <c r="H70" s="285"/>
      <c r="I70" s="286"/>
      <c r="J70" s="705"/>
      <c r="K70" s="9"/>
      <c r="L70" s="66" t="s">
        <v>602</v>
      </c>
      <c r="M70" s="371">
        <v>0</v>
      </c>
      <c r="N70" s="372">
        <v>0</v>
      </c>
      <c r="O70" s="284"/>
      <c r="P70" s="285"/>
      <c r="Q70" s="285"/>
      <c r="R70" s="285"/>
      <c r="S70" s="286"/>
    </row>
    <row r="71" spans="1:19" x14ac:dyDescent="0.25">
      <c r="A71" s="9"/>
      <c r="B71" s="66" t="s">
        <v>603</v>
      </c>
      <c r="C71" s="371">
        <v>0</v>
      </c>
      <c r="D71" s="372">
        <v>0</v>
      </c>
      <c r="E71" s="284"/>
      <c r="F71" s="285"/>
      <c r="G71" s="285"/>
      <c r="H71" s="285"/>
      <c r="I71" s="286"/>
      <c r="J71" s="705"/>
      <c r="K71" s="9"/>
      <c r="L71" s="66" t="s">
        <v>603</v>
      </c>
      <c r="M71" s="371">
        <v>0</v>
      </c>
      <c r="N71" s="372">
        <v>0</v>
      </c>
      <c r="O71" s="284"/>
      <c r="P71" s="285"/>
      <c r="Q71" s="285"/>
      <c r="R71" s="285"/>
      <c r="S71" s="286"/>
    </row>
    <row r="72" spans="1:19" x14ac:dyDescent="0.25">
      <c r="A72" s="9"/>
      <c r="B72" s="66" t="s">
        <v>604</v>
      </c>
      <c r="C72" s="371">
        <v>0</v>
      </c>
      <c r="D72" s="372">
        <v>0</v>
      </c>
      <c r="E72" s="284"/>
      <c r="F72" s="285"/>
      <c r="G72" s="285"/>
      <c r="H72" s="285"/>
      <c r="I72" s="286"/>
      <c r="J72" s="705"/>
      <c r="K72" s="9"/>
      <c r="L72" s="66" t="s">
        <v>604</v>
      </c>
      <c r="M72" s="371">
        <v>0</v>
      </c>
      <c r="N72" s="372">
        <v>0</v>
      </c>
      <c r="O72" s="284"/>
      <c r="P72" s="285"/>
      <c r="Q72" s="285"/>
      <c r="R72" s="285"/>
      <c r="S72" s="286"/>
    </row>
    <row r="73" spans="1:19" x14ac:dyDescent="0.25">
      <c r="A73" s="9"/>
      <c r="B73" s="66" t="s">
        <v>605</v>
      </c>
      <c r="C73" s="371">
        <v>0</v>
      </c>
      <c r="D73" s="372">
        <v>0</v>
      </c>
      <c r="E73" s="284"/>
      <c r="F73" s="285"/>
      <c r="G73" s="285"/>
      <c r="H73" s="285"/>
      <c r="I73" s="286"/>
      <c r="J73" s="705"/>
      <c r="K73" s="9"/>
      <c r="L73" s="66" t="s">
        <v>605</v>
      </c>
      <c r="M73" s="371">
        <v>0</v>
      </c>
      <c r="N73" s="372">
        <v>0</v>
      </c>
      <c r="O73" s="284"/>
      <c r="P73" s="285"/>
      <c r="Q73" s="285"/>
      <c r="R73" s="285"/>
      <c r="S73" s="286"/>
    </row>
    <row r="74" spans="1:19" x14ac:dyDescent="0.25">
      <c r="A74" s="9"/>
      <c r="B74" s="66" t="s">
        <v>606</v>
      </c>
      <c r="C74" s="371">
        <v>0</v>
      </c>
      <c r="D74" s="372">
        <v>0</v>
      </c>
      <c r="E74" s="284"/>
      <c r="F74" s="285"/>
      <c r="G74" s="285"/>
      <c r="H74" s="285"/>
      <c r="I74" s="286"/>
      <c r="J74" s="705"/>
      <c r="K74" s="9"/>
      <c r="L74" s="66" t="s">
        <v>606</v>
      </c>
      <c r="M74" s="371">
        <v>0</v>
      </c>
      <c r="N74" s="372">
        <v>0</v>
      </c>
      <c r="O74" s="284"/>
      <c r="P74" s="285"/>
      <c r="Q74" s="285"/>
      <c r="R74" s="285"/>
      <c r="S74" s="286"/>
    </row>
    <row r="75" spans="1:19" x14ac:dyDescent="0.25">
      <c r="A75" s="9"/>
      <c r="B75" s="66" t="s">
        <v>607</v>
      </c>
      <c r="C75" s="371">
        <v>0</v>
      </c>
      <c r="D75" s="372">
        <v>0</v>
      </c>
      <c r="E75" s="284"/>
      <c r="F75" s="285"/>
      <c r="G75" s="285"/>
      <c r="H75" s="285"/>
      <c r="I75" s="286"/>
      <c r="J75" s="705"/>
      <c r="K75" s="9"/>
      <c r="L75" s="66" t="s">
        <v>607</v>
      </c>
      <c r="M75" s="371">
        <v>0</v>
      </c>
      <c r="N75" s="372">
        <v>0</v>
      </c>
      <c r="O75" s="284"/>
      <c r="P75" s="285"/>
      <c r="Q75" s="285"/>
      <c r="R75" s="285"/>
      <c r="S75" s="286"/>
    </row>
    <row r="76" spans="1:19" x14ac:dyDescent="0.25">
      <c r="A76" s="9"/>
      <c r="B76" s="66" t="s">
        <v>608</v>
      </c>
      <c r="C76" s="371">
        <v>0</v>
      </c>
      <c r="D76" s="372">
        <v>0</v>
      </c>
      <c r="E76" s="284"/>
      <c r="F76" s="285"/>
      <c r="G76" s="285"/>
      <c r="H76" s="285"/>
      <c r="I76" s="286"/>
      <c r="J76" s="705"/>
      <c r="K76" s="9"/>
      <c r="L76" s="66" t="s">
        <v>608</v>
      </c>
      <c r="M76" s="371">
        <v>0</v>
      </c>
      <c r="N76" s="372">
        <v>0</v>
      </c>
      <c r="O76" s="284"/>
      <c r="P76" s="285"/>
      <c r="Q76" s="285"/>
      <c r="R76" s="285"/>
      <c r="S76" s="286"/>
    </row>
    <row r="77" spans="1:19" x14ac:dyDescent="0.25">
      <c r="A77" s="9"/>
      <c r="B77" s="66" t="s">
        <v>609</v>
      </c>
      <c r="C77" s="371">
        <v>0</v>
      </c>
      <c r="D77" s="372">
        <v>0</v>
      </c>
      <c r="E77" s="284"/>
      <c r="F77" s="285"/>
      <c r="G77" s="285"/>
      <c r="H77" s="285"/>
      <c r="I77" s="286"/>
      <c r="J77" s="705"/>
      <c r="K77" s="9"/>
      <c r="L77" s="66" t="s">
        <v>609</v>
      </c>
      <c r="M77" s="371">
        <v>0</v>
      </c>
      <c r="N77" s="372">
        <v>0</v>
      </c>
      <c r="O77" s="284"/>
      <c r="P77" s="285"/>
      <c r="Q77" s="285"/>
      <c r="R77" s="285"/>
      <c r="S77" s="286"/>
    </row>
    <row r="78" spans="1:19" x14ac:dyDescent="0.25">
      <c r="A78" s="9"/>
      <c r="B78" s="66" t="s">
        <v>610</v>
      </c>
      <c r="C78" s="371">
        <v>0</v>
      </c>
      <c r="D78" s="372">
        <v>0</v>
      </c>
      <c r="E78" s="284"/>
      <c r="F78" s="285"/>
      <c r="G78" s="285"/>
      <c r="H78" s="285"/>
      <c r="I78" s="286"/>
      <c r="J78" s="705"/>
      <c r="K78" s="9"/>
      <c r="L78" s="66" t="s">
        <v>610</v>
      </c>
      <c r="M78" s="371">
        <v>0</v>
      </c>
      <c r="N78" s="372">
        <v>0</v>
      </c>
      <c r="O78" s="284"/>
      <c r="P78" s="285"/>
      <c r="Q78" s="285"/>
      <c r="R78" s="285"/>
      <c r="S78" s="286"/>
    </row>
    <row r="79" spans="1:19" x14ac:dyDescent="0.25">
      <c r="A79" s="9"/>
      <c r="B79" s="66" t="s">
        <v>611</v>
      </c>
      <c r="C79" s="371">
        <v>0</v>
      </c>
      <c r="D79" s="372">
        <v>0</v>
      </c>
      <c r="E79" s="284"/>
      <c r="F79" s="285"/>
      <c r="G79" s="285"/>
      <c r="H79" s="285"/>
      <c r="I79" s="286"/>
      <c r="J79" s="705"/>
      <c r="K79" s="9"/>
      <c r="L79" s="66" t="s">
        <v>611</v>
      </c>
      <c r="M79" s="371">
        <v>0</v>
      </c>
      <c r="N79" s="372">
        <v>0</v>
      </c>
      <c r="O79" s="284"/>
      <c r="P79" s="285"/>
      <c r="Q79" s="285"/>
      <c r="R79" s="285"/>
      <c r="S79" s="286"/>
    </row>
    <row r="80" spans="1:19" x14ac:dyDescent="0.25">
      <c r="A80" s="9"/>
      <c r="B80" s="66" t="s">
        <v>612</v>
      </c>
      <c r="C80" s="371">
        <v>0</v>
      </c>
      <c r="D80" s="372">
        <v>0</v>
      </c>
      <c r="E80" s="284"/>
      <c r="F80" s="285"/>
      <c r="G80" s="285"/>
      <c r="H80" s="285"/>
      <c r="I80" s="286"/>
      <c r="J80" s="705"/>
      <c r="K80" s="9"/>
      <c r="L80" s="66" t="s">
        <v>612</v>
      </c>
      <c r="M80" s="371">
        <v>0</v>
      </c>
      <c r="N80" s="372">
        <v>0</v>
      </c>
      <c r="O80" s="284"/>
      <c r="P80" s="285"/>
      <c r="Q80" s="285"/>
      <c r="R80" s="285"/>
      <c r="S80" s="286"/>
    </row>
    <row r="81" spans="1:19" x14ac:dyDescent="0.25">
      <c r="A81" s="9"/>
      <c r="B81" s="66" t="s">
        <v>613</v>
      </c>
      <c r="C81" s="371">
        <v>0</v>
      </c>
      <c r="D81" s="372">
        <v>0</v>
      </c>
      <c r="E81" s="284"/>
      <c r="F81" s="285"/>
      <c r="G81" s="285"/>
      <c r="H81" s="285"/>
      <c r="I81" s="286"/>
      <c r="J81" s="705"/>
      <c r="K81" s="9"/>
      <c r="L81" s="66" t="s">
        <v>613</v>
      </c>
      <c r="M81" s="371">
        <v>0</v>
      </c>
      <c r="N81" s="372">
        <v>0</v>
      </c>
      <c r="O81" s="284"/>
      <c r="P81" s="285"/>
      <c r="Q81" s="285"/>
      <c r="R81" s="285"/>
      <c r="S81" s="286"/>
    </row>
    <row r="82" spans="1:19" x14ac:dyDescent="0.25">
      <c r="A82" s="9"/>
      <c r="B82" s="66" t="s">
        <v>614</v>
      </c>
      <c r="C82" s="371">
        <v>0</v>
      </c>
      <c r="D82" s="372">
        <v>0</v>
      </c>
      <c r="E82" s="284"/>
      <c r="F82" s="285"/>
      <c r="G82" s="285"/>
      <c r="H82" s="285"/>
      <c r="I82" s="286"/>
      <c r="J82" s="705"/>
      <c r="K82" s="9"/>
      <c r="L82" s="66" t="s">
        <v>614</v>
      </c>
      <c r="M82" s="371">
        <v>0</v>
      </c>
      <c r="N82" s="372">
        <v>0</v>
      </c>
      <c r="O82" s="284"/>
      <c r="P82" s="285"/>
      <c r="Q82" s="285"/>
      <c r="R82" s="285"/>
      <c r="S82" s="286"/>
    </row>
    <row r="83" spans="1:19" x14ac:dyDescent="0.25">
      <c r="A83" s="9"/>
      <c r="B83" s="66" t="s">
        <v>615</v>
      </c>
      <c r="C83" s="371">
        <v>0</v>
      </c>
      <c r="D83" s="372">
        <v>0</v>
      </c>
      <c r="E83" s="284"/>
      <c r="F83" s="285"/>
      <c r="G83" s="285"/>
      <c r="H83" s="285"/>
      <c r="I83" s="286"/>
      <c r="J83" s="705"/>
      <c r="K83" s="9"/>
      <c r="L83" s="66" t="s">
        <v>615</v>
      </c>
      <c r="M83" s="371">
        <v>0</v>
      </c>
      <c r="N83" s="372">
        <v>0</v>
      </c>
      <c r="O83" s="284"/>
      <c r="P83" s="285"/>
      <c r="Q83" s="285"/>
      <c r="R83" s="285"/>
      <c r="S83" s="286"/>
    </row>
    <row r="84" spans="1:19" x14ac:dyDescent="0.25">
      <c r="A84" s="9"/>
      <c r="B84" s="66" t="s">
        <v>616</v>
      </c>
      <c r="C84" s="371">
        <v>0</v>
      </c>
      <c r="D84" s="372">
        <v>0</v>
      </c>
      <c r="E84" s="284"/>
      <c r="F84" s="285"/>
      <c r="G84" s="285"/>
      <c r="H84" s="285"/>
      <c r="I84" s="286"/>
      <c r="J84" s="705"/>
      <c r="K84" s="9"/>
      <c r="L84" s="66" t="s">
        <v>616</v>
      </c>
      <c r="M84" s="371">
        <v>0</v>
      </c>
      <c r="N84" s="372">
        <v>0</v>
      </c>
      <c r="O84" s="284"/>
      <c r="P84" s="285"/>
      <c r="Q84" s="285"/>
      <c r="R84" s="285"/>
      <c r="S84" s="286"/>
    </row>
    <row r="85" spans="1:19" x14ac:dyDescent="0.25">
      <c r="A85" s="9"/>
      <c r="B85" s="66" t="s">
        <v>617</v>
      </c>
      <c r="C85" s="371">
        <v>0</v>
      </c>
      <c r="D85" s="372">
        <v>0</v>
      </c>
      <c r="E85" s="284"/>
      <c r="F85" s="285"/>
      <c r="G85" s="285"/>
      <c r="H85" s="285"/>
      <c r="I85" s="286"/>
      <c r="J85" s="705"/>
      <c r="K85" s="9"/>
      <c r="L85" s="66" t="s">
        <v>617</v>
      </c>
      <c r="M85" s="371">
        <v>0</v>
      </c>
      <c r="N85" s="372">
        <v>0</v>
      </c>
      <c r="O85" s="284"/>
      <c r="P85" s="285"/>
      <c r="Q85" s="285"/>
      <c r="R85" s="285"/>
      <c r="S85" s="286"/>
    </row>
    <row r="86" spans="1:19" x14ac:dyDescent="0.25">
      <c r="A86" s="9"/>
      <c r="B86" s="66" t="s">
        <v>618</v>
      </c>
      <c r="C86" s="371">
        <v>0</v>
      </c>
      <c r="D86" s="372">
        <v>0</v>
      </c>
      <c r="E86" s="284"/>
      <c r="F86" s="285"/>
      <c r="G86" s="285"/>
      <c r="H86" s="285"/>
      <c r="I86" s="286"/>
      <c r="J86" s="705"/>
      <c r="K86" s="9"/>
      <c r="L86" s="66" t="s">
        <v>618</v>
      </c>
      <c r="M86" s="371">
        <v>0</v>
      </c>
      <c r="N86" s="372">
        <v>0</v>
      </c>
      <c r="O86" s="284"/>
      <c r="P86" s="285"/>
      <c r="Q86" s="285"/>
      <c r="R86" s="285"/>
      <c r="S86" s="286"/>
    </row>
    <row r="87" spans="1:19" x14ac:dyDescent="0.25">
      <c r="A87" s="9"/>
      <c r="B87" s="66" t="s">
        <v>619</v>
      </c>
      <c r="C87" s="371">
        <v>0</v>
      </c>
      <c r="D87" s="372">
        <v>0</v>
      </c>
      <c r="E87" s="284"/>
      <c r="F87" s="285"/>
      <c r="G87" s="285"/>
      <c r="H87" s="285"/>
      <c r="I87" s="286"/>
      <c r="J87" s="705"/>
      <c r="K87" s="9"/>
      <c r="L87" s="66" t="s">
        <v>619</v>
      </c>
      <c r="M87" s="371">
        <v>0</v>
      </c>
      <c r="N87" s="372">
        <v>0</v>
      </c>
      <c r="O87" s="284"/>
      <c r="P87" s="285"/>
      <c r="Q87" s="285"/>
      <c r="R87" s="285"/>
      <c r="S87" s="286"/>
    </row>
    <row r="88" spans="1:19" x14ac:dyDescent="0.25">
      <c r="A88" s="9"/>
      <c r="B88" s="66" t="s">
        <v>620</v>
      </c>
      <c r="C88" s="371">
        <v>0</v>
      </c>
      <c r="D88" s="372">
        <v>0</v>
      </c>
      <c r="E88" s="284"/>
      <c r="F88" s="285"/>
      <c r="G88" s="285"/>
      <c r="H88" s="285"/>
      <c r="I88" s="286"/>
      <c r="J88" s="705"/>
      <c r="K88" s="9"/>
      <c r="L88" s="66" t="s">
        <v>620</v>
      </c>
      <c r="M88" s="371">
        <v>0</v>
      </c>
      <c r="N88" s="372">
        <v>0</v>
      </c>
      <c r="O88" s="284"/>
      <c r="P88" s="285"/>
      <c r="Q88" s="285"/>
      <c r="R88" s="285"/>
      <c r="S88" s="286"/>
    </row>
    <row r="89" spans="1:19" x14ac:dyDescent="0.25">
      <c r="A89" s="9"/>
      <c r="B89" s="66" t="s">
        <v>621</v>
      </c>
      <c r="C89" s="371">
        <v>0</v>
      </c>
      <c r="D89" s="372">
        <v>0</v>
      </c>
      <c r="E89" s="284"/>
      <c r="F89" s="285"/>
      <c r="G89" s="285"/>
      <c r="H89" s="285"/>
      <c r="I89" s="286"/>
      <c r="J89" s="705"/>
      <c r="K89" s="9"/>
      <c r="L89" s="66" t="s">
        <v>621</v>
      </c>
      <c r="M89" s="371">
        <v>0</v>
      </c>
      <c r="N89" s="372">
        <v>0</v>
      </c>
      <c r="O89" s="284"/>
      <c r="P89" s="285"/>
      <c r="Q89" s="285"/>
      <c r="R89" s="285"/>
      <c r="S89" s="286"/>
    </row>
    <row r="90" spans="1:19" x14ac:dyDescent="0.25">
      <c r="A90" s="9"/>
      <c r="B90" s="66" t="s">
        <v>622</v>
      </c>
      <c r="C90" s="371">
        <v>0</v>
      </c>
      <c r="D90" s="372">
        <v>0</v>
      </c>
      <c r="E90" s="284"/>
      <c r="F90" s="285"/>
      <c r="G90" s="285"/>
      <c r="H90" s="285"/>
      <c r="I90" s="286"/>
      <c r="J90" s="705"/>
      <c r="K90" s="9"/>
      <c r="L90" s="66" t="s">
        <v>622</v>
      </c>
      <c r="M90" s="371">
        <v>0</v>
      </c>
      <c r="N90" s="372">
        <v>0</v>
      </c>
      <c r="O90" s="284"/>
      <c r="P90" s="285"/>
      <c r="Q90" s="285"/>
      <c r="R90" s="285"/>
      <c r="S90" s="286"/>
    </row>
    <row r="91" spans="1:19" x14ac:dyDescent="0.25">
      <c r="A91" s="9"/>
      <c r="B91" s="66" t="s">
        <v>623</v>
      </c>
      <c r="C91" s="371">
        <v>0</v>
      </c>
      <c r="D91" s="372">
        <v>0</v>
      </c>
      <c r="E91" s="284"/>
      <c r="F91" s="285"/>
      <c r="G91" s="285"/>
      <c r="H91" s="285"/>
      <c r="I91" s="286"/>
      <c r="J91" s="705"/>
      <c r="K91" s="9"/>
      <c r="L91" s="66" t="s">
        <v>623</v>
      </c>
      <c r="M91" s="371">
        <v>0</v>
      </c>
      <c r="N91" s="372">
        <v>0</v>
      </c>
      <c r="O91" s="284"/>
      <c r="P91" s="285"/>
      <c r="Q91" s="285"/>
      <c r="R91" s="285"/>
      <c r="S91" s="286"/>
    </row>
    <row r="92" spans="1:19" x14ac:dyDescent="0.25">
      <c r="A92" s="9"/>
      <c r="B92" s="66" t="s">
        <v>624</v>
      </c>
      <c r="C92" s="371">
        <v>0</v>
      </c>
      <c r="D92" s="372">
        <v>0</v>
      </c>
      <c r="E92" s="284"/>
      <c r="F92" s="285"/>
      <c r="G92" s="285"/>
      <c r="H92" s="285"/>
      <c r="I92" s="286"/>
      <c r="J92" s="705"/>
      <c r="K92" s="9"/>
      <c r="L92" s="66" t="s">
        <v>624</v>
      </c>
      <c r="M92" s="371">
        <v>0</v>
      </c>
      <c r="N92" s="372">
        <v>0</v>
      </c>
      <c r="O92" s="284"/>
      <c r="P92" s="285"/>
      <c r="Q92" s="285"/>
      <c r="R92" s="285"/>
      <c r="S92" s="286"/>
    </row>
    <row r="93" spans="1:19" x14ac:dyDescent="0.25">
      <c r="A93" s="9"/>
      <c r="B93" s="66" t="s">
        <v>625</v>
      </c>
      <c r="C93" s="371">
        <v>0</v>
      </c>
      <c r="D93" s="372">
        <v>0</v>
      </c>
      <c r="E93" s="284"/>
      <c r="F93" s="285"/>
      <c r="G93" s="285"/>
      <c r="H93" s="285"/>
      <c r="I93" s="286"/>
      <c r="J93" s="705"/>
      <c r="K93" s="9"/>
      <c r="L93" s="66" t="s">
        <v>625</v>
      </c>
      <c r="M93" s="371">
        <v>0</v>
      </c>
      <c r="N93" s="372">
        <v>0</v>
      </c>
      <c r="O93" s="284"/>
      <c r="P93" s="285"/>
      <c r="Q93" s="285"/>
      <c r="R93" s="285"/>
      <c r="S93" s="286"/>
    </row>
    <row r="94" spans="1:19" x14ac:dyDescent="0.25">
      <c r="A94" s="9"/>
      <c r="B94" s="66" t="s">
        <v>626</v>
      </c>
      <c r="C94" s="371">
        <v>0</v>
      </c>
      <c r="D94" s="372">
        <v>0</v>
      </c>
      <c r="E94" s="284"/>
      <c r="F94" s="285"/>
      <c r="G94" s="285"/>
      <c r="H94" s="285"/>
      <c r="I94" s="286"/>
      <c r="J94" s="705"/>
      <c r="K94" s="9"/>
      <c r="L94" s="66" t="s">
        <v>626</v>
      </c>
      <c r="M94" s="371">
        <v>0</v>
      </c>
      <c r="N94" s="372">
        <v>0</v>
      </c>
      <c r="O94" s="284"/>
      <c r="P94" s="285"/>
      <c r="Q94" s="285"/>
      <c r="R94" s="285"/>
      <c r="S94" s="286"/>
    </row>
    <row r="95" spans="1:19" x14ac:dyDescent="0.25">
      <c r="A95" s="9"/>
      <c r="B95" s="66" t="s">
        <v>627</v>
      </c>
      <c r="C95" s="371">
        <v>0</v>
      </c>
      <c r="D95" s="372">
        <v>0</v>
      </c>
      <c r="E95" s="284"/>
      <c r="F95" s="285"/>
      <c r="G95" s="285"/>
      <c r="H95" s="285"/>
      <c r="I95" s="286"/>
      <c r="J95" s="705"/>
      <c r="K95" s="9"/>
      <c r="L95" s="66" t="s">
        <v>627</v>
      </c>
      <c r="M95" s="371">
        <v>0</v>
      </c>
      <c r="N95" s="372">
        <v>0</v>
      </c>
      <c r="O95" s="284"/>
      <c r="P95" s="285"/>
      <c r="Q95" s="285"/>
      <c r="R95" s="285"/>
      <c r="S95" s="286"/>
    </row>
    <row r="96" spans="1:19" x14ac:dyDescent="0.25">
      <c r="A96" s="9"/>
      <c r="B96" s="66" t="s">
        <v>628</v>
      </c>
      <c r="C96" s="371">
        <v>0</v>
      </c>
      <c r="D96" s="372">
        <v>0</v>
      </c>
      <c r="E96" s="284"/>
      <c r="F96" s="285"/>
      <c r="G96" s="285"/>
      <c r="H96" s="285"/>
      <c r="I96" s="286"/>
      <c r="J96" s="705"/>
      <c r="K96" s="9"/>
      <c r="L96" s="66" t="s">
        <v>628</v>
      </c>
      <c r="M96" s="371">
        <v>0</v>
      </c>
      <c r="N96" s="372">
        <v>0</v>
      </c>
      <c r="O96" s="284"/>
      <c r="P96" s="285"/>
      <c r="Q96" s="285"/>
      <c r="R96" s="285"/>
      <c r="S96" s="286"/>
    </row>
    <row r="97" spans="1:19" x14ac:dyDescent="0.25">
      <c r="A97" s="9"/>
      <c r="B97" s="66" t="s">
        <v>629</v>
      </c>
      <c r="C97" s="371">
        <v>0</v>
      </c>
      <c r="D97" s="372">
        <v>0</v>
      </c>
      <c r="E97" s="284"/>
      <c r="F97" s="285"/>
      <c r="G97" s="285"/>
      <c r="H97" s="285"/>
      <c r="I97" s="286"/>
      <c r="J97" s="705"/>
      <c r="K97" s="9"/>
      <c r="L97" s="66" t="s">
        <v>629</v>
      </c>
      <c r="M97" s="371">
        <v>0</v>
      </c>
      <c r="N97" s="372">
        <v>0</v>
      </c>
      <c r="O97" s="284"/>
      <c r="P97" s="285"/>
      <c r="Q97" s="285"/>
      <c r="R97" s="285"/>
      <c r="S97" s="286"/>
    </row>
    <row r="98" spans="1:19" x14ac:dyDescent="0.25">
      <c r="A98" s="9"/>
      <c r="B98" s="66" t="s">
        <v>630</v>
      </c>
      <c r="C98" s="371">
        <v>0</v>
      </c>
      <c r="D98" s="372">
        <v>0</v>
      </c>
      <c r="E98" s="284"/>
      <c r="F98" s="285"/>
      <c r="G98" s="285"/>
      <c r="H98" s="285"/>
      <c r="I98" s="286"/>
      <c r="J98" s="705"/>
      <c r="K98" s="9"/>
      <c r="L98" s="66" t="s">
        <v>630</v>
      </c>
      <c r="M98" s="371">
        <v>0</v>
      </c>
      <c r="N98" s="372">
        <v>0</v>
      </c>
      <c r="O98" s="284"/>
      <c r="P98" s="285"/>
      <c r="Q98" s="285"/>
      <c r="R98" s="285"/>
      <c r="S98" s="286"/>
    </row>
    <row r="99" spans="1:19" x14ac:dyDescent="0.25">
      <c r="A99" s="9"/>
      <c r="B99" s="66" t="s">
        <v>631</v>
      </c>
      <c r="C99" s="371">
        <v>0</v>
      </c>
      <c r="D99" s="372">
        <v>0</v>
      </c>
      <c r="E99" s="284"/>
      <c r="F99" s="285"/>
      <c r="G99" s="285"/>
      <c r="H99" s="285"/>
      <c r="I99" s="286"/>
      <c r="J99" s="705"/>
      <c r="K99" s="9"/>
      <c r="L99" s="66" t="s">
        <v>631</v>
      </c>
      <c r="M99" s="371">
        <v>0</v>
      </c>
      <c r="N99" s="372">
        <v>0</v>
      </c>
      <c r="O99" s="284"/>
      <c r="P99" s="285"/>
      <c r="Q99" s="285"/>
      <c r="R99" s="285"/>
      <c r="S99" s="286"/>
    </row>
    <row r="100" spans="1:19" x14ac:dyDescent="0.25">
      <c r="A100" s="9"/>
      <c r="B100" s="66" t="s">
        <v>632</v>
      </c>
      <c r="C100" s="371">
        <v>0</v>
      </c>
      <c r="D100" s="372">
        <v>0</v>
      </c>
      <c r="E100" s="284"/>
      <c r="F100" s="285"/>
      <c r="G100" s="285"/>
      <c r="H100" s="285"/>
      <c r="I100" s="286"/>
      <c r="J100" s="705"/>
      <c r="K100" s="9"/>
      <c r="L100" s="66" t="s">
        <v>632</v>
      </c>
      <c r="M100" s="371">
        <v>0</v>
      </c>
      <c r="N100" s="372">
        <v>0</v>
      </c>
      <c r="O100" s="284"/>
      <c r="P100" s="285"/>
      <c r="Q100" s="285"/>
      <c r="R100" s="285"/>
      <c r="S100" s="286"/>
    </row>
    <row r="101" spans="1:19" x14ac:dyDescent="0.25">
      <c r="A101" s="9"/>
      <c r="B101" s="66" t="s">
        <v>633</v>
      </c>
      <c r="C101" s="371">
        <v>0</v>
      </c>
      <c r="D101" s="372">
        <v>0</v>
      </c>
      <c r="E101" s="284"/>
      <c r="F101" s="285"/>
      <c r="G101" s="285"/>
      <c r="H101" s="285"/>
      <c r="I101" s="286"/>
      <c r="J101" s="705"/>
      <c r="K101" s="9"/>
      <c r="L101" s="66" t="s">
        <v>633</v>
      </c>
      <c r="M101" s="371">
        <v>0</v>
      </c>
      <c r="N101" s="372">
        <v>0</v>
      </c>
      <c r="O101" s="284"/>
      <c r="P101" s="285"/>
      <c r="Q101" s="285"/>
      <c r="R101" s="285"/>
      <c r="S101" s="286"/>
    </row>
    <row r="102" spans="1:19" x14ac:dyDescent="0.25">
      <c r="A102" s="9"/>
      <c r="B102" s="66" t="s">
        <v>634</v>
      </c>
      <c r="C102" s="371">
        <v>0</v>
      </c>
      <c r="D102" s="372">
        <v>0</v>
      </c>
      <c r="E102" s="284"/>
      <c r="F102" s="285"/>
      <c r="G102" s="285"/>
      <c r="H102" s="285"/>
      <c r="I102" s="286"/>
      <c r="J102" s="705"/>
      <c r="K102" s="9"/>
      <c r="L102" s="66" t="s">
        <v>634</v>
      </c>
      <c r="M102" s="371">
        <v>0</v>
      </c>
      <c r="N102" s="372">
        <v>0</v>
      </c>
      <c r="O102" s="284"/>
      <c r="P102" s="285"/>
      <c r="Q102" s="285"/>
      <c r="R102" s="285"/>
      <c r="S102" s="286"/>
    </row>
    <row r="103" spans="1:19" x14ac:dyDescent="0.25">
      <c r="A103" s="9"/>
      <c r="B103" s="66" t="s">
        <v>635</v>
      </c>
      <c r="C103" s="371">
        <v>0</v>
      </c>
      <c r="D103" s="372">
        <v>0</v>
      </c>
      <c r="E103" s="284"/>
      <c r="F103" s="285"/>
      <c r="G103" s="285"/>
      <c r="H103" s="285"/>
      <c r="I103" s="286"/>
      <c r="J103" s="705"/>
      <c r="K103" s="9"/>
      <c r="L103" s="66" t="s">
        <v>635</v>
      </c>
      <c r="M103" s="371">
        <v>0</v>
      </c>
      <c r="N103" s="372">
        <v>0</v>
      </c>
      <c r="O103" s="284"/>
      <c r="P103" s="285"/>
      <c r="Q103" s="285"/>
      <c r="R103" s="285"/>
      <c r="S103" s="286"/>
    </row>
    <row r="104" spans="1:19" x14ac:dyDescent="0.25">
      <c r="A104" s="9"/>
      <c r="B104" s="66" t="s">
        <v>636</v>
      </c>
      <c r="C104" s="371">
        <v>0</v>
      </c>
      <c r="D104" s="372">
        <v>0</v>
      </c>
      <c r="E104" s="284"/>
      <c r="F104" s="285"/>
      <c r="G104" s="285"/>
      <c r="H104" s="285"/>
      <c r="I104" s="286"/>
      <c r="J104" s="705"/>
      <c r="K104" s="9"/>
      <c r="L104" s="66" t="s">
        <v>636</v>
      </c>
      <c r="M104" s="371">
        <v>0</v>
      </c>
      <c r="N104" s="372">
        <v>0</v>
      </c>
      <c r="O104" s="284"/>
      <c r="P104" s="285"/>
      <c r="Q104" s="285"/>
      <c r="R104" s="285"/>
      <c r="S104" s="286"/>
    </row>
    <row r="105" spans="1:19" x14ac:dyDescent="0.25">
      <c r="A105" s="9"/>
      <c r="B105" s="66" t="s">
        <v>637</v>
      </c>
      <c r="C105" s="371">
        <v>0</v>
      </c>
      <c r="D105" s="372">
        <v>0</v>
      </c>
      <c r="E105" s="284"/>
      <c r="F105" s="285"/>
      <c r="G105" s="285"/>
      <c r="H105" s="285"/>
      <c r="I105" s="286"/>
      <c r="J105" s="705"/>
      <c r="K105" s="9"/>
      <c r="L105" s="66" t="s">
        <v>637</v>
      </c>
      <c r="M105" s="371">
        <v>0</v>
      </c>
      <c r="N105" s="372">
        <v>0</v>
      </c>
      <c r="O105" s="284"/>
      <c r="P105" s="285"/>
      <c r="Q105" s="285"/>
      <c r="R105" s="285"/>
      <c r="S105" s="286"/>
    </row>
    <row r="106" spans="1:19" x14ac:dyDescent="0.25">
      <c r="A106" s="9"/>
      <c r="B106" s="66" t="s">
        <v>638</v>
      </c>
      <c r="C106" s="371">
        <v>0</v>
      </c>
      <c r="D106" s="372">
        <v>0</v>
      </c>
      <c r="E106" s="284"/>
      <c r="F106" s="285"/>
      <c r="G106" s="285"/>
      <c r="H106" s="285"/>
      <c r="I106" s="286"/>
      <c r="J106" s="705"/>
      <c r="K106" s="9"/>
      <c r="L106" s="66" t="s">
        <v>638</v>
      </c>
      <c r="M106" s="371">
        <v>0</v>
      </c>
      <c r="N106" s="372">
        <v>0</v>
      </c>
      <c r="O106" s="284"/>
      <c r="P106" s="285"/>
      <c r="Q106" s="285"/>
      <c r="R106" s="285"/>
      <c r="S106" s="286"/>
    </row>
    <row r="107" spans="1:19" x14ac:dyDescent="0.25">
      <c r="A107" s="9"/>
      <c r="B107" s="66" t="s">
        <v>639</v>
      </c>
      <c r="C107" s="371">
        <v>0</v>
      </c>
      <c r="D107" s="372">
        <v>0</v>
      </c>
      <c r="E107" s="284"/>
      <c r="F107" s="285"/>
      <c r="G107" s="285"/>
      <c r="H107" s="285"/>
      <c r="I107" s="286"/>
      <c r="J107" s="705"/>
      <c r="K107" s="9"/>
      <c r="L107" s="66" t="s">
        <v>639</v>
      </c>
      <c r="M107" s="371">
        <v>0</v>
      </c>
      <c r="N107" s="372">
        <v>0</v>
      </c>
      <c r="O107" s="284"/>
      <c r="P107" s="285"/>
      <c r="Q107" s="285"/>
      <c r="R107" s="285"/>
      <c r="S107" s="286"/>
    </row>
    <row r="108" spans="1:19" x14ac:dyDescent="0.25">
      <c r="A108" s="9"/>
      <c r="B108" s="66" t="s">
        <v>640</v>
      </c>
      <c r="C108" s="371">
        <v>0</v>
      </c>
      <c r="D108" s="372">
        <v>0</v>
      </c>
      <c r="E108" s="284"/>
      <c r="F108" s="285"/>
      <c r="G108" s="285"/>
      <c r="H108" s="285"/>
      <c r="I108" s="286"/>
      <c r="J108" s="705"/>
      <c r="K108" s="9"/>
      <c r="L108" s="66" t="s">
        <v>640</v>
      </c>
      <c r="M108" s="371">
        <v>0</v>
      </c>
      <c r="N108" s="372">
        <v>0</v>
      </c>
      <c r="O108" s="284"/>
      <c r="P108" s="285"/>
      <c r="Q108" s="285"/>
      <c r="R108" s="285"/>
      <c r="S108" s="286"/>
    </row>
    <row r="109" spans="1:19" x14ac:dyDescent="0.25">
      <c r="A109" s="9"/>
      <c r="B109" s="66" t="s">
        <v>641</v>
      </c>
      <c r="C109" s="371">
        <v>0</v>
      </c>
      <c r="D109" s="372">
        <v>0</v>
      </c>
      <c r="E109" s="284"/>
      <c r="F109" s="285"/>
      <c r="G109" s="285"/>
      <c r="H109" s="285"/>
      <c r="I109" s="286"/>
      <c r="J109" s="705"/>
      <c r="K109" s="9"/>
      <c r="L109" s="66" t="s">
        <v>641</v>
      </c>
      <c r="M109" s="371">
        <v>0</v>
      </c>
      <c r="N109" s="372">
        <v>0</v>
      </c>
      <c r="O109" s="284"/>
      <c r="P109" s="285"/>
      <c r="Q109" s="285"/>
      <c r="R109" s="285"/>
      <c r="S109" s="286"/>
    </row>
    <row r="110" spans="1:19" x14ac:dyDescent="0.25">
      <c r="A110" s="9"/>
      <c r="B110" s="66" t="s">
        <v>642</v>
      </c>
      <c r="C110" s="371">
        <v>0</v>
      </c>
      <c r="D110" s="372">
        <v>0</v>
      </c>
      <c r="E110" s="284"/>
      <c r="F110" s="285"/>
      <c r="G110" s="285"/>
      <c r="H110" s="285"/>
      <c r="I110" s="286"/>
      <c r="J110" s="705"/>
      <c r="K110" s="9"/>
      <c r="L110" s="66" t="s">
        <v>642</v>
      </c>
      <c r="M110" s="371">
        <v>0</v>
      </c>
      <c r="N110" s="372">
        <v>0</v>
      </c>
      <c r="O110" s="284"/>
      <c r="P110" s="285"/>
      <c r="Q110" s="285"/>
      <c r="R110" s="285"/>
      <c r="S110" s="286"/>
    </row>
    <row r="111" spans="1:19" x14ac:dyDescent="0.25">
      <c r="A111" s="9"/>
      <c r="B111" s="66" t="s">
        <v>643</v>
      </c>
      <c r="C111" s="371">
        <v>0</v>
      </c>
      <c r="D111" s="372">
        <v>0</v>
      </c>
      <c r="E111" s="284"/>
      <c r="F111" s="285"/>
      <c r="G111" s="285"/>
      <c r="H111" s="285"/>
      <c r="I111" s="286"/>
      <c r="J111" s="705"/>
      <c r="K111" s="9"/>
      <c r="L111" s="66" t="s">
        <v>643</v>
      </c>
      <c r="M111" s="371">
        <v>0</v>
      </c>
      <c r="N111" s="372">
        <v>0</v>
      </c>
      <c r="O111" s="284"/>
      <c r="P111" s="285"/>
      <c r="Q111" s="285"/>
      <c r="R111" s="285"/>
      <c r="S111" s="286"/>
    </row>
    <row r="112" spans="1:19" x14ac:dyDescent="0.25">
      <c r="A112" s="9"/>
      <c r="B112" s="66" t="s">
        <v>644</v>
      </c>
      <c r="C112" s="371">
        <v>0</v>
      </c>
      <c r="D112" s="372">
        <v>0</v>
      </c>
      <c r="E112" s="284"/>
      <c r="F112" s="285"/>
      <c r="G112" s="285"/>
      <c r="H112" s="285"/>
      <c r="I112" s="286"/>
      <c r="J112" s="705"/>
      <c r="K112" s="9"/>
      <c r="L112" s="66" t="s">
        <v>644</v>
      </c>
      <c r="M112" s="371">
        <v>0</v>
      </c>
      <c r="N112" s="372">
        <v>0</v>
      </c>
      <c r="O112" s="284"/>
      <c r="P112" s="285"/>
      <c r="Q112" s="285"/>
      <c r="R112" s="285"/>
      <c r="S112" s="286"/>
    </row>
    <row r="113" spans="1:19" x14ac:dyDescent="0.25">
      <c r="A113" s="9"/>
      <c r="B113" s="66" t="s">
        <v>645</v>
      </c>
      <c r="C113" s="371">
        <v>0</v>
      </c>
      <c r="D113" s="372">
        <v>0</v>
      </c>
      <c r="E113" s="284"/>
      <c r="F113" s="285"/>
      <c r="G113" s="285"/>
      <c r="H113" s="285"/>
      <c r="I113" s="286"/>
      <c r="J113" s="705"/>
      <c r="K113" s="9"/>
      <c r="L113" s="66" t="s">
        <v>645</v>
      </c>
      <c r="M113" s="371">
        <v>0</v>
      </c>
      <c r="N113" s="372">
        <v>0</v>
      </c>
      <c r="O113" s="284"/>
      <c r="P113" s="285"/>
      <c r="Q113" s="285"/>
      <c r="R113" s="285"/>
      <c r="S113" s="286"/>
    </row>
    <row r="114" spans="1:19" x14ac:dyDescent="0.25">
      <c r="A114" s="9"/>
      <c r="B114" s="66" t="s">
        <v>646</v>
      </c>
      <c r="C114" s="371">
        <v>0</v>
      </c>
      <c r="D114" s="372">
        <v>0</v>
      </c>
      <c r="E114" s="284"/>
      <c r="F114" s="285"/>
      <c r="G114" s="285"/>
      <c r="H114" s="285"/>
      <c r="I114" s="286"/>
      <c r="J114" s="705"/>
      <c r="K114" s="9"/>
      <c r="L114" s="66" t="s">
        <v>646</v>
      </c>
      <c r="M114" s="371">
        <v>0</v>
      </c>
      <c r="N114" s="372">
        <v>0</v>
      </c>
      <c r="O114" s="284"/>
      <c r="P114" s="285"/>
      <c r="Q114" s="285"/>
      <c r="R114" s="285"/>
      <c r="S114" s="286"/>
    </row>
    <row r="115" spans="1:19" x14ac:dyDescent="0.25">
      <c r="A115" s="9"/>
      <c r="B115" s="66" t="s">
        <v>647</v>
      </c>
      <c r="C115" s="371">
        <v>0</v>
      </c>
      <c r="D115" s="372">
        <v>0</v>
      </c>
      <c r="E115" s="284"/>
      <c r="F115" s="285"/>
      <c r="G115" s="285"/>
      <c r="H115" s="285"/>
      <c r="I115" s="286"/>
      <c r="J115" s="705"/>
      <c r="K115" s="9"/>
      <c r="L115" s="66" t="s">
        <v>647</v>
      </c>
      <c r="M115" s="371">
        <v>0</v>
      </c>
      <c r="N115" s="372">
        <v>0</v>
      </c>
      <c r="O115" s="284"/>
      <c r="P115" s="285"/>
      <c r="Q115" s="285"/>
      <c r="R115" s="285"/>
      <c r="S115" s="286"/>
    </row>
    <row r="116" spans="1:19" x14ac:dyDescent="0.25">
      <c r="A116" s="9"/>
      <c r="B116" s="66" t="s">
        <v>648</v>
      </c>
      <c r="C116" s="371">
        <v>0</v>
      </c>
      <c r="D116" s="372">
        <v>0</v>
      </c>
      <c r="E116" s="284"/>
      <c r="F116" s="285"/>
      <c r="G116" s="285"/>
      <c r="H116" s="285"/>
      <c r="I116" s="286"/>
      <c r="J116" s="705"/>
      <c r="K116" s="9"/>
      <c r="L116" s="66" t="s">
        <v>648</v>
      </c>
      <c r="M116" s="371">
        <v>0</v>
      </c>
      <c r="N116" s="372">
        <v>0</v>
      </c>
      <c r="O116" s="284"/>
      <c r="P116" s="285"/>
      <c r="Q116" s="285"/>
      <c r="R116" s="285"/>
      <c r="S116" s="286"/>
    </row>
    <row r="117" spans="1:19" x14ac:dyDescent="0.25">
      <c r="A117" s="9"/>
      <c r="B117" s="66" t="s">
        <v>649</v>
      </c>
      <c r="C117" s="371">
        <v>0</v>
      </c>
      <c r="D117" s="372">
        <v>0</v>
      </c>
      <c r="E117" s="284"/>
      <c r="F117" s="285"/>
      <c r="G117" s="285"/>
      <c r="H117" s="285"/>
      <c r="I117" s="286"/>
      <c r="J117" s="705"/>
      <c r="K117" s="9"/>
      <c r="L117" s="66" t="s">
        <v>649</v>
      </c>
      <c r="M117" s="371">
        <v>0</v>
      </c>
      <c r="N117" s="372">
        <v>0</v>
      </c>
      <c r="O117" s="284"/>
      <c r="P117" s="285"/>
      <c r="Q117" s="285"/>
      <c r="R117" s="285"/>
      <c r="S117" s="286"/>
    </row>
    <row r="118" spans="1:19" x14ac:dyDescent="0.25">
      <c r="A118" s="9"/>
      <c r="B118" s="66" t="s">
        <v>650</v>
      </c>
      <c r="C118" s="371">
        <v>0</v>
      </c>
      <c r="D118" s="372">
        <v>0</v>
      </c>
      <c r="E118" s="284"/>
      <c r="F118" s="285"/>
      <c r="G118" s="285"/>
      <c r="H118" s="285"/>
      <c r="I118" s="286"/>
      <c r="J118" s="705"/>
      <c r="K118" s="9"/>
      <c r="L118" s="66" t="s">
        <v>650</v>
      </c>
      <c r="M118" s="371">
        <v>0</v>
      </c>
      <c r="N118" s="372">
        <v>0</v>
      </c>
      <c r="O118" s="284"/>
      <c r="P118" s="285"/>
      <c r="Q118" s="285"/>
      <c r="R118" s="285"/>
      <c r="S118" s="286"/>
    </row>
    <row r="119" spans="1:19" x14ac:dyDescent="0.25">
      <c r="A119" s="9"/>
      <c r="B119" s="66" t="s">
        <v>651</v>
      </c>
      <c r="C119" s="371">
        <v>0</v>
      </c>
      <c r="D119" s="372">
        <v>0</v>
      </c>
      <c r="E119" s="284"/>
      <c r="F119" s="285"/>
      <c r="G119" s="285"/>
      <c r="H119" s="285"/>
      <c r="I119" s="286"/>
      <c r="J119" s="705"/>
      <c r="K119" s="9"/>
      <c r="L119" s="66" t="s">
        <v>651</v>
      </c>
      <c r="M119" s="371">
        <v>0</v>
      </c>
      <c r="N119" s="372">
        <v>0</v>
      </c>
      <c r="O119" s="284"/>
      <c r="P119" s="285"/>
      <c r="Q119" s="285"/>
      <c r="R119" s="285"/>
      <c r="S119" s="286"/>
    </row>
    <row r="120" spans="1:19" x14ac:dyDescent="0.25">
      <c r="A120" s="9"/>
      <c r="B120" s="66" t="s">
        <v>652</v>
      </c>
      <c r="C120" s="371">
        <v>0</v>
      </c>
      <c r="D120" s="372">
        <v>0</v>
      </c>
      <c r="E120" s="284"/>
      <c r="F120" s="285"/>
      <c r="G120" s="285"/>
      <c r="H120" s="285"/>
      <c r="I120" s="286"/>
      <c r="J120" s="705"/>
      <c r="K120" s="9"/>
      <c r="L120" s="66" t="s">
        <v>652</v>
      </c>
      <c r="M120" s="371">
        <v>0</v>
      </c>
      <c r="N120" s="372">
        <v>0</v>
      </c>
      <c r="O120" s="284"/>
      <c r="P120" s="285"/>
      <c r="Q120" s="285"/>
      <c r="R120" s="285"/>
      <c r="S120" s="286"/>
    </row>
    <row r="121" spans="1:19" x14ac:dyDescent="0.25">
      <c r="A121" s="9"/>
      <c r="B121" s="66" t="s">
        <v>653</v>
      </c>
      <c r="C121" s="371">
        <v>0</v>
      </c>
      <c r="D121" s="372">
        <v>0</v>
      </c>
      <c r="E121" s="284"/>
      <c r="F121" s="285"/>
      <c r="G121" s="285"/>
      <c r="H121" s="285"/>
      <c r="I121" s="286"/>
      <c r="J121" s="705"/>
      <c r="K121" s="9"/>
      <c r="L121" s="66" t="s">
        <v>653</v>
      </c>
      <c r="M121" s="371">
        <v>0</v>
      </c>
      <c r="N121" s="372">
        <v>0</v>
      </c>
      <c r="O121" s="284"/>
      <c r="P121" s="285"/>
      <c r="Q121" s="285"/>
      <c r="R121" s="285"/>
      <c r="S121" s="286"/>
    </row>
    <row r="122" spans="1:19" x14ac:dyDescent="0.25">
      <c r="A122" s="9"/>
      <c r="B122" s="66" t="s">
        <v>654</v>
      </c>
      <c r="C122" s="371">
        <v>0</v>
      </c>
      <c r="D122" s="372">
        <v>0</v>
      </c>
      <c r="E122" s="284"/>
      <c r="F122" s="285"/>
      <c r="G122" s="285"/>
      <c r="H122" s="285"/>
      <c r="I122" s="286"/>
      <c r="J122" s="705"/>
      <c r="K122" s="9"/>
      <c r="L122" s="66" t="s">
        <v>654</v>
      </c>
      <c r="M122" s="371">
        <v>0</v>
      </c>
      <c r="N122" s="372">
        <v>0</v>
      </c>
      <c r="O122" s="284"/>
      <c r="P122" s="285"/>
      <c r="Q122" s="285"/>
      <c r="R122" s="285"/>
      <c r="S122" s="286"/>
    </row>
    <row r="123" spans="1:19" x14ac:dyDescent="0.25">
      <c r="A123" s="9"/>
      <c r="B123" s="66" t="s">
        <v>655</v>
      </c>
      <c r="C123" s="371">
        <v>0</v>
      </c>
      <c r="D123" s="372">
        <v>0</v>
      </c>
      <c r="E123" s="284"/>
      <c r="F123" s="285"/>
      <c r="G123" s="285"/>
      <c r="H123" s="285"/>
      <c r="I123" s="286"/>
      <c r="J123" s="705"/>
      <c r="K123" s="9"/>
      <c r="L123" s="66" t="s">
        <v>655</v>
      </c>
      <c r="M123" s="371">
        <v>0</v>
      </c>
      <c r="N123" s="372">
        <v>0</v>
      </c>
      <c r="O123" s="284"/>
      <c r="P123" s="285"/>
      <c r="Q123" s="285"/>
      <c r="R123" s="285"/>
      <c r="S123" s="286"/>
    </row>
    <row r="124" spans="1:19" x14ac:dyDescent="0.25">
      <c r="A124" s="9"/>
      <c r="B124" s="66" t="s">
        <v>656</v>
      </c>
      <c r="C124" s="371">
        <v>0</v>
      </c>
      <c r="D124" s="372">
        <v>0</v>
      </c>
      <c r="E124" s="284"/>
      <c r="F124" s="285"/>
      <c r="G124" s="285"/>
      <c r="H124" s="285"/>
      <c r="I124" s="286"/>
      <c r="J124" s="705"/>
      <c r="K124" s="9"/>
      <c r="L124" s="66" t="s">
        <v>656</v>
      </c>
      <c r="M124" s="371">
        <v>0</v>
      </c>
      <c r="N124" s="372">
        <v>0</v>
      </c>
      <c r="O124" s="284"/>
      <c r="P124" s="285"/>
      <c r="Q124" s="285"/>
      <c r="R124" s="285"/>
      <c r="S124" s="286"/>
    </row>
    <row r="125" spans="1:19" x14ac:dyDescent="0.25">
      <c r="A125" s="9"/>
      <c r="B125" s="66" t="s">
        <v>657</v>
      </c>
      <c r="C125" s="371">
        <v>0</v>
      </c>
      <c r="D125" s="372">
        <v>0</v>
      </c>
      <c r="E125" s="284"/>
      <c r="F125" s="285"/>
      <c r="G125" s="285"/>
      <c r="H125" s="285"/>
      <c r="I125" s="286"/>
      <c r="J125" s="705"/>
      <c r="K125" s="9"/>
      <c r="L125" s="66" t="s">
        <v>657</v>
      </c>
      <c r="M125" s="371">
        <v>0</v>
      </c>
      <c r="N125" s="372">
        <v>0</v>
      </c>
      <c r="O125" s="284"/>
      <c r="P125" s="285"/>
      <c r="Q125" s="285"/>
      <c r="R125" s="285"/>
      <c r="S125" s="286"/>
    </row>
    <row r="126" spans="1:19" x14ac:dyDescent="0.25">
      <c r="A126" s="9"/>
      <c r="B126" s="66" t="s">
        <v>658</v>
      </c>
      <c r="C126" s="371">
        <v>0</v>
      </c>
      <c r="D126" s="372">
        <v>0</v>
      </c>
      <c r="E126" s="284"/>
      <c r="F126" s="285"/>
      <c r="G126" s="285"/>
      <c r="H126" s="285"/>
      <c r="I126" s="286"/>
      <c r="J126" s="705"/>
      <c r="K126" s="9"/>
      <c r="L126" s="66" t="s">
        <v>658</v>
      </c>
      <c r="M126" s="371">
        <v>0</v>
      </c>
      <c r="N126" s="372">
        <v>0</v>
      </c>
      <c r="O126" s="284"/>
      <c r="P126" s="285"/>
      <c r="Q126" s="285"/>
      <c r="R126" s="285"/>
      <c r="S126" s="286"/>
    </row>
    <row r="127" spans="1:19" x14ac:dyDescent="0.25">
      <c r="A127" s="9"/>
      <c r="B127" s="66" t="s">
        <v>659</v>
      </c>
      <c r="C127" s="371">
        <v>0</v>
      </c>
      <c r="D127" s="372">
        <v>0</v>
      </c>
      <c r="E127" s="284"/>
      <c r="F127" s="285"/>
      <c r="G127" s="285"/>
      <c r="H127" s="285"/>
      <c r="I127" s="286"/>
      <c r="J127" s="705"/>
      <c r="K127" s="9"/>
      <c r="L127" s="66" t="s">
        <v>659</v>
      </c>
      <c r="M127" s="371">
        <v>0</v>
      </c>
      <c r="N127" s="372">
        <v>0</v>
      </c>
      <c r="O127" s="284"/>
      <c r="P127" s="285"/>
      <c r="Q127" s="285"/>
      <c r="R127" s="285"/>
      <c r="S127" s="286"/>
    </row>
    <row r="128" spans="1:19" x14ac:dyDescent="0.25">
      <c r="A128" s="9"/>
      <c r="B128" s="66" t="s">
        <v>660</v>
      </c>
      <c r="C128" s="371">
        <v>0</v>
      </c>
      <c r="D128" s="372">
        <v>0</v>
      </c>
      <c r="E128" s="284"/>
      <c r="F128" s="285"/>
      <c r="G128" s="285"/>
      <c r="H128" s="285"/>
      <c r="I128" s="286"/>
      <c r="J128" s="705"/>
      <c r="K128" s="9"/>
      <c r="L128" s="66" t="s">
        <v>660</v>
      </c>
      <c r="M128" s="371">
        <v>0</v>
      </c>
      <c r="N128" s="372">
        <v>0</v>
      </c>
      <c r="O128" s="284"/>
      <c r="P128" s="285"/>
      <c r="Q128" s="285"/>
      <c r="R128" s="285"/>
      <c r="S128" s="286"/>
    </row>
    <row r="129" spans="1:19" x14ac:dyDescent="0.25">
      <c r="A129" s="9"/>
      <c r="B129" s="66" t="s">
        <v>661</v>
      </c>
      <c r="C129" s="371">
        <v>0</v>
      </c>
      <c r="D129" s="372">
        <v>0</v>
      </c>
      <c r="E129" s="284"/>
      <c r="F129" s="285"/>
      <c r="G129" s="285"/>
      <c r="H129" s="285"/>
      <c r="I129" s="286"/>
      <c r="J129" s="705"/>
      <c r="K129" s="9"/>
      <c r="L129" s="66" t="s">
        <v>661</v>
      </c>
      <c r="M129" s="371">
        <v>0</v>
      </c>
      <c r="N129" s="372">
        <v>0</v>
      </c>
      <c r="O129" s="284"/>
      <c r="P129" s="285"/>
      <c r="Q129" s="285"/>
      <c r="R129" s="285"/>
      <c r="S129" s="286"/>
    </row>
    <row r="130" spans="1:19" x14ac:dyDescent="0.25">
      <c r="A130" s="9"/>
      <c r="B130" s="66" t="s">
        <v>662</v>
      </c>
      <c r="C130" s="371">
        <v>0</v>
      </c>
      <c r="D130" s="372">
        <v>0</v>
      </c>
      <c r="E130" s="284"/>
      <c r="F130" s="285"/>
      <c r="G130" s="285"/>
      <c r="H130" s="285"/>
      <c r="I130" s="286"/>
      <c r="J130" s="705"/>
      <c r="K130" s="9"/>
      <c r="L130" s="66" t="s">
        <v>662</v>
      </c>
      <c r="M130" s="371">
        <v>0</v>
      </c>
      <c r="N130" s="372">
        <v>0</v>
      </c>
      <c r="O130" s="284"/>
      <c r="P130" s="285"/>
      <c r="Q130" s="285"/>
      <c r="R130" s="285"/>
      <c r="S130" s="286"/>
    </row>
    <row r="131" spans="1:19" x14ac:dyDescent="0.25">
      <c r="A131" s="9"/>
      <c r="B131" s="66" t="s">
        <v>663</v>
      </c>
      <c r="C131" s="371">
        <v>0</v>
      </c>
      <c r="D131" s="372">
        <v>0</v>
      </c>
      <c r="E131" s="284"/>
      <c r="F131" s="285"/>
      <c r="G131" s="285"/>
      <c r="H131" s="285"/>
      <c r="I131" s="286"/>
      <c r="J131" s="705"/>
      <c r="K131" s="9"/>
      <c r="L131" s="66" t="s">
        <v>663</v>
      </c>
      <c r="M131" s="371">
        <v>0</v>
      </c>
      <c r="N131" s="372">
        <v>0</v>
      </c>
      <c r="O131" s="284"/>
      <c r="P131" s="285"/>
      <c r="Q131" s="285"/>
      <c r="R131" s="285"/>
      <c r="S131" s="286"/>
    </row>
    <row r="132" spans="1:19" x14ac:dyDescent="0.25">
      <c r="A132" s="9"/>
      <c r="B132" s="66" t="s">
        <v>664</v>
      </c>
      <c r="C132" s="371">
        <v>0</v>
      </c>
      <c r="D132" s="372">
        <v>0</v>
      </c>
      <c r="E132" s="284"/>
      <c r="F132" s="285"/>
      <c r="G132" s="285"/>
      <c r="H132" s="285"/>
      <c r="I132" s="286"/>
      <c r="J132" s="705"/>
      <c r="K132" s="9"/>
      <c r="L132" s="66" t="s">
        <v>664</v>
      </c>
      <c r="M132" s="371">
        <v>0</v>
      </c>
      <c r="N132" s="372">
        <v>0</v>
      </c>
      <c r="O132" s="284"/>
      <c r="P132" s="285"/>
      <c r="Q132" s="285"/>
      <c r="R132" s="285"/>
      <c r="S132" s="286"/>
    </row>
    <row r="133" spans="1:19" x14ac:dyDescent="0.25">
      <c r="A133" s="9"/>
      <c r="B133" s="66" t="s">
        <v>665</v>
      </c>
      <c r="C133" s="371">
        <v>0</v>
      </c>
      <c r="D133" s="372">
        <v>0</v>
      </c>
      <c r="E133" s="284"/>
      <c r="F133" s="285"/>
      <c r="G133" s="285"/>
      <c r="H133" s="285"/>
      <c r="I133" s="286"/>
      <c r="J133" s="705"/>
      <c r="K133" s="9"/>
      <c r="L133" s="66" t="s">
        <v>665</v>
      </c>
      <c r="M133" s="371">
        <v>0</v>
      </c>
      <c r="N133" s="372">
        <v>0</v>
      </c>
      <c r="O133" s="284"/>
      <c r="P133" s="285"/>
      <c r="Q133" s="285"/>
      <c r="R133" s="285"/>
      <c r="S133" s="286"/>
    </row>
    <row r="134" spans="1:19" x14ac:dyDescent="0.25">
      <c r="A134" s="9"/>
      <c r="B134" s="66" t="s">
        <v>666</v>
      </c>
      <c r="C134" s="371">
        <v>0</v>
      </c>
      <c r="D134" s="372">
        <v>0</v>
      </c>
      <c r="E134" s="284"/>
      <c r="F134" s="285"/>
      <c r="G134" s="285"/>
      <c r="H134" s="285"/>
      <c r="I134" s="286"/>
      <c r="J134" s="705"/>
      <c r="K134" s="9"/>
      <c r="L134" s="66" t="s">
        <v>666</v>
      </c>
      <c r="M134" s="371">
        <v>0</v>
      </c>
      <c r="N134" s="372">
        <v>0</v>
      </c>
      <c r="O134" s="284"/>
      <c r="P134" s="285"/>
      <c r="Q134" s="285"/>
      <c r="R134" s="285"/>
      <c r="S134" s="286"/>
    </row>
    <row r="135" spans="1:19" x14ac:dyDescent="0.25">
      <c r="A135" s="9"/>
      <c r="B135" s="66" t="s">
        <v>667</v>
      </c>
      <c r="C135" s="371">
        <v>0</v>
      </c>
      <c r="D135" s="372">
        <v>0</v>
      </c>
      <c r="E135" s="284"/>
      <c r="F135" s="285"/>
      <c r="G135" s="285"/>
      <c r="H135" s="285"/>
      <c r="I135" s="286"/>
      <c r="J135" s="705"/>
      <c r="K135" s="9"/>
      <c r="L135" s="66" t="s">
        <v>667</v>
      </c>
      <c r="M135" s="371">
        <v>0</v>
      </c>
      <c r="N135" s="372">
        <v>0</v>
      </c>
      <c r="O135" s="284"/>
      <c r="P135" s="285"/>
      <c r="Q135" s="285"/>
      <c r="R135" s="285"/>
      <c r="S135" s="286"/>
    </row>
    <row r="136" spans="1:19" x14ac:dyDescent="0.25">
      <c r="A136" s="9"/>
      <c r="B136" s="66" t="s">
        <v>668</v>
      </c>
      <c r="C136" s="371">
        <v>0</v>
      </c>
      <c r="D136" s="372">
        <v>0</v>
      </c>
      <c r="E136" s="284"/>
      <c r="F136" s="285"/>
      <c r="G136" s="285"/>
      <c r="H136" s="285"/>
      <c r="I136" s="286"/>
      <c r="J136" s="705"/>
      <c r="K136" s="9"/>
      <c r="L136" s="66" t="s">
        <v>668</v>
      </c>
      <c r="M136" s="371">
        <v>0</v>
      </c>
      <c r="N136" s="372">
        <v>0</v>
      </c>
      <c r="O136" s="284"/>
      <c r="P136" s="285"/>
      <c r="Q136" s="285"/>
      <c r="R136" s="285"/>
      <c r="S136" s="286"/>
    </row>
    <row r="137" spans="1:19" x14ac:dyDescent="0.25">
      <c r="A137" s="9"/>
      <c r="B137" s="66" t="s">
        <v>669</v>
      </c>
      <c r="C137" s="371">
        <v>0</v>
      </c>
      <c r="D137" s="372">
        <v>0</v>
      </c>
      <c r="E137" s="284"/>
      <c r="F137" s="285"/>
      <c r="G137" s="285"/>
      <c r="H137" s="285"/>
      <c r="I137" s="286"/>
      <c r="J137" s="705"/>
      <c r="K137" s="9"/>
      <c r="L137" s="66" t="s">
        <v>669</v>
      </c>
      <c r="M137" s="371">
        <v>0</v>
      </c>
      <c r="N137" s="372">
        <v>0</v>
      </c>
      <c r="O137" s="284"/>
      <c r="P137" s="285"/>
      <c r="Q137" s="285"/>
      <c r="R137" s="285"/>
      <c r="S137" s="286"/>
    </row>
    <row r="138" spans="1:19" x14ac:dyDescent="0.25">
      <c r="A138" s="9"/>
      <c r="B138" s="66" t="s">
        <v>670</v>
      </c>
      <c r="C138" s="371">
        <v>0</v>
      </c>
      <c r="D138" s="372">
        <v>0</v>
      </c>
      <c r="E138" s="284"/>
      <c r="F138" s="285"/>
      <c r="G138" s="285"/>
      <c r="H138" s="285"/>
      <c r="I138" s="286"/>
      <c r="J138" s="705"/>
      <c r="K138" s="9"/>
      <c r="L138" s="66" t="s">
        <v>670</v>
      </c>
      <c r="M138" s="371">
        <v>0</v>
      </c>
      <c r="N138" s="372">
        <v>0</v>
      </c>
      <c r="O138" s="284"/>
      <c r="P138" s="285"/>
      <c r="Q138" s="285"/>
      <c r="R138" s="285"/>
      <c r="S138" s="286"/>
    </row>
    <row r="139" spans="1:19" x14ac:dyDescent="0.25">
      <c r="A139" s="9"/>
      <c r="B139" s="66" t="s">
        <v>671</v>
      </c>
      <c r="C139" s="371">
        <v>0</v>
      </c>
      <c r="D139" s="372">
        <v>0</v>
      </c>
      <c r="E139" s="284"/>
      <c r="F139" s="285"/>
      <c r="G139" s="285"/>
      <c r="H139" s="285"/>
      <c r="I139" s="286"/>
      <c r="J139" s="705"/>
      <c r="K139" s="9"/>
      <c r="L139" s="66" t="s">
        <v>671</v>
      </c>
      <c r="M139" s="371">
        <v>0</v>
      </c>
      <c r="N139" s="372">
        <v>0</v>
      </c>
      <c r="O139" s="284"/>
      <c r="P139" s="285"/>
      <c r="Q139" s="285"/>
      <c r="R139" s="285"/>
      <c r="S139" s="286"/>
    </row>
    <row r="140" spans="1:19" x14ac:dyDescent="0.25">
      <c r="A140" s="9"/>
      <c r="B140" s="66" t="s">
        <v>672</v>
      </c>
      <c r="C140" s="371">
        <v>0</v>
      </c>
      <c r="D140" s="372">
        <v>0</v>
      </c>
      <c r="E140" s="284"/>
      <c r="F140" s="285"/>
      <c r="G140" s="285"/>
      <c r="H140" s="285"/>
      <c r="I140" s="286"/>
      <c r="J140" s="705"/>
      <c r="K140" s="9"/>
      <c r="L140" s="66" t="s">
        <v>672</v>
      </c>
      <c r="M140" s="371">
        <v>0</v>
      </c>
      <c r="N140" s="372">
        <v>0</v>
      </c>
      <c r="O140" s="284"/>
      <c r="P140" s="285"/>
      <c r="Q140" s="285"/>
      <c r="R140" s="285"/>
      <c r="S140" s="286"/>
    </row>
    <row r="141" spans="1:19" x14ac:dyDescent="0.25">
      <c r="A141" s="9"/>
      <c r="B141" s="66" t="s">
        <v>673</v>
      </c>
      <c r="C141" s="371">
        <v>0</v>
      </c>
      <c r="D141" s="372">
        <v>0</v>
      </c>
      <c r="E141" s="284"/>
      <c r="F141" s="285"/>
      <c r="G141" s="285"/>
      <c r="H141" s="285"/>
      <c r="I141" s="286"/>
      <c r="J141" s="705"/>
      <c r="K141" s="9"/>
      <c r="L141" s="66" t="s">
        <v>673</v>
      </c>
      <c r="M141" s="371">
        <v>0</v>
      </c>
      <c r="N141" s="372">
        <v>0</v>
      </c>
      <c r="O141" s="284"/>
      <c r="P141" s="285"/>
      <c r="Q141" s="285"/>
      <c r="R141" s="285"/>
      <c r="S141" s="286"/>
    </row>
    <row r="142" spans="1:19" x14ac:dyDescent="0.25">
      <c r="A142" s="9"/>
      <c r="B142" s="66" t="s">
        <v>674</v>
      </c>
      <c r="C142" s="371">
        <v>0</v>
      </c>
      <c r="D142" s="372">
        <v>0</v>
      </c>
      <c r="E142" s="284"/>
      <c r="F142" s="285"/>
      <c r="G142" s="285"/>
      <c r="H142" s="285"/>
      <c r="I142" s="286"/>
      <c r="J142" s="705"/>
      <c r="K142" s="9"/>
      <c r="L142" s="66" t="s">
        <v>674</v>
      </c>
      <c r="M142" s="371">
        <v>0</v>
      </c>
      <c r="N142" s="372">
        <v>0</v>
      </c>
      <c r="O142" s="284"/>
      <c r="P142" s="285"/>
      <c r="Q142" s="285"/>
      <c r="R142" s="285"/>
      <c r="S142" s="286"/>
    </row>
    <row r="143" spans="1:19" x14ac:dyDescent="0.25">
      <c r="A143" s="9"/>
      <c r="B143" s="66" t="s">
        <v>675</v>
      </c>
      <c r="C143" s="371">
        <v>0</v>
      </c>
      <c r="D143" s="372">
        <v>0</v>
      </c>
      <c r="E143" s="284"/>
      <c r="F143" s="285"/>
      <c r="G143" s="285"/>
      <c r="H143" s="285"/>
      <c r="I143" s="286"/>
      <c r="J143" s="705"/>
      <c r="K143" s="9"/>
      <c r="L143" s="66" t="s">
        <v>675</v>
      </c>
      <c r="M143" s="371">
        <v>0</v>
      </c>
      <c r="N143" s="372">
        <v>0</v>
      </c>
      <c r="O143" s="284"/>
      <c r="P143" s="285"/>
      <c r="Q143" s="285"/>
      <c r="R143" s="285"/>
      <c r="S143" s="286"/>
    </row>
    <row r="144" spans="1:19" x14ac:dyDescent="0.25">
      <c r="A144" s="9"/>
      <c r="B144" s="66" t="s">
        <v>676</v>
      </c>
      <c r="C144" s="371">
        <v>0</v>
      </c>
      <c r="D144" s="372">
        <v>0</v>
      </c>
      <c r="E144" s="284"/>
      <c r="F144" s="285"/>
      <c r="G144" s="285"/>
      <c r="H144" s="285"/>
      <c r="I144" s="286"/>
      <c r="J144" s="705"/>
      <c r="K144" s="9"/>
      <c r="L144" s="66" t="s">
        <v>676</v>
      </c>
      <c r="M144" s="371">
        <v>0</v>
      </c>
      <c r="N144" s="372">
        <v>0</v>
      </c>
      <c r="O144" s="284"/>
      <c r="P144" s="285"/>
      <c r="Q144" s="285"/>
      <c r="R144" s="285"/>
      <c r="S144" s="286"/>
    </row>
    <row r="145" spans="1:19" x14ac:dyDescent="0.25">
      <c r="A145" s="9"/>
      <c r="B145" s="66" t="s">
        <v>677</v>
      </c>
      <c r="C145" s="371">
        <v>0</v>
      </c>
      <c r="D145" s="372">
        <v>0</v>
      </c>
      <c r="E145" s="284"/>
      <c r="F145" s="285"/>
      <c r="G145" s="285"/>
      <c r="H145" s="285"/>
      <c r="I145" s="286"/>
      <c r="J145" s="705"/>
      <c r="K145" s="9"/>
      <c r="L145" s="66" t="s">
        <v>677</v>
      </c>
      <c r="M145" s="371">
        <v>0</v>
      </c>
      <c r="N145" s="372">
        <v>0</v>
      </c>
      <c r="O145" s="284"/>
      <c r="P145" s="285"/>
      <c r="Q145" s="285"/>
      <c r="R145" s="285"/>
      <c r="S145" s="286"/>
    </row>
    <row r="146" spans="1:19" x14ac:dyDescent="0.25">
      <c r="A146" s="9"/>
      <c r="B146" s="66" t="s">
        <v>678</v>
      </c>
      <c r="C146" s="371">
        <v>0</v>
      </c>
      <c r="D146" s="372">
        <v>0</v>
      </c>
      <c r="E146" s="284"/>
      <c r="F146" s="285"/>
      <c r="G146" s="285"/>
      <c r="H146" s="285"/>
      <c r="I146" s="286"/>
      <c r="J146" s="705"/>
      <c r="K146" s="9"/>
      <c r="L146" s="66" t="s">
        <v>678</v>
      </c>
      <c r="M146" s="371">
        <v>0</v>
      </c>
      <c r="N146" s="372">
        <v>0</v>
      </c>
      <c r="O146" s="284"/>
      <c r="P146" s="285"/>
      <c r="Q146" s="285"/>
      <c r="R146" s="285"/>
      <c r="S146" s="286"/>
    </row>
    <row r="147" spans="1:19" x14ac:dyDescent="0.25">
      <c r="A147" s="9"/>
      <c r="B147" s="66" t="s">
        <v>679</v>
      </c>
      <c r="C147" s="371">
        <v>0</v>
      </c>
      <c r="D147" s="372">
        <v>0</v>
      </c>
      <c r="E147" s="284"/>
      <c r="F147" s="285"/>
      <c r="G147" s="285"/>
      <c r="H147" s="285"/>
      <c r="I147" s="286"/>
      <c r="J147" s="705"/>
      <c r="K147" s="9"/>
      <c r="L147" s="66" t="s">
        <v>679</v>
      </c>
      <c r="M147" s="371">
        <v>0</v>
      </c>
      <c r="N147" s="372">
        <v>0</v>
      </c>
      <c r="O147" s="284"/>
      <c r="P147" s="285"/>
      <c r="Q147" s="285"/>
      <c r="R147" s="285"/>
      <c r="S147" s="286"/>
    </row>
    <row r="148" spans="1:19" x14ac:dyDescent="0.25">
      <c r="A148" s="9"/>
      <c r="B148" s="66" t="s">
        <v>680</v>
      </c>
      <c r="C148" s="371">
        <v>0</v>
      </c>
      <c r="D148" s="372">
        <v>0</v>
      </c>
      <c r="E148" s="284"/>
      <c r="F148" s="285"/>
      <c r="G148" s="285"/>
      <c r="H148" s="285"/>
      <c r="I148" s="286"/>
      <c r="J148" s="705"/>
      <c r="K148" s="9"/>
      <c r="L148" s="66" t="s">
        <v>680</v>
      </c>
      <c r="M148" s="371">
        <v>0</v>
      </c>
      <c r="N148" s="372">
        <v>0</v>
      </c>
      <c r="O148" s="284"/>
      <c r="P148" s="285"/>
      <c r="Q148" s="285"/>
      <c r="R148" s="285"/>
      <c r="S148" s="286"/>
    </row>
    <row r="149" spans="1:19" x14ac:dyDescent="0.25">
      <c r="A149" s="9"/>
      <c r="B149" s="66" t="s">
        <v>681</v>
      </c>
      <c r="C149" s="371">
        <v>0</v>
      </c>
      <c r="D149" s="372">
        <v>0</v>
      </c>
      <c r="E149" s="284"/>
      <c r="F149" s="285"/>
      <c r="G149" s="285"/>
      <c r="H149" s="285"/>
      <c r="I149" s="286"/>
      <c r="J149" s="705"/>
      <c r="K149" s="9"/>
      <c r="L149" s="66" t="s">
        <v>681</v>
      </c>
      <c r="M149" s="371">
        <v>0</v>
      </c>
      <c r="N149" s="372">
        <v>0</v>
      </c>
      <c r="O149" s="284"/>
      <c r="P149" s="285"/>
      <c r="Q149" s="285"/>
      <c r="R149" s="285"/>
      <c r="S149" s="286"/>
    </row>
    <row r="150" spans="1:19" x14ac:dyDescent="0.25">
      <c r="A150" s="9"/>
      <c r="B150" s="66" t="s">
        <v>682</v>
      </c>
      <c r="C150" s="371">
        <v>0</v>
      </c>
      <c r="D150" s="372">
        <v>0</v>
      </c>
      <c r="E150" s="284"/>
      <c r="F150" s="285"/>
      <c r="G150" s="285"/>
      <c r="H150" s="285"/>
      <c r="I150" s="286"/>
      <c r="J150" s="705"/>
      <c r="K150" s="9"/>
      <c r="L150" s="66" t="s">
        <v>682</v>
      </c>
      <c r="M150" s="371">
        <v>0</v>
      </c>
      <c r="N150" s="372">
        <v>0</v>
      </c>
      <c r="O150" s="284"/>
      <c r="P150" s="285"/>
      <c r="Q150" s="285"/>
      <c r="R150" s="285"/>
      <c r="S150" s="286"/>
    </row>
    <row r="151" spans="1:19" x14ac:dyDescent="0.25">
      <c r="A151" s="9"/>
      <c r="B151" s="66" t="s">
        <v>683</v>
      </c>
      <c r="C151" s="371">
        <v>0</v>
      </c>
      <c r="D151" s="372">
        <v>0</v>
      </c>
      <c r="E151" s="284"/>
      <c r="F151" s="285"/>
      <c r="G151" s="285"/>
      <c r="H151" s="285"/>
      <c r="I151" s="286"/>
      <c r="J151" s="705"/>
      <c r="K151" s="9"/>
      <c r="L151" s="66" t="s">
        <v>683</v>
      </c>
      <c r="M151" s="371">
        <v>0</v>
      </c>
      <c r="N151" s="372">
        <v>0</v>
      </c>
      <c r="O151" s="284"/>
      <c r="P151" s="285"/>
      <c r="Q151" s="285"/>
      <c r="R151" s="285"/>
      <c r="S151" s="286"/>
    </row>
    <row r="152" spans="1:19" x14ac:dyDescent="0.25">
      <c r="A152" s="9"/>
      <c r="B152" s="66" t="s">
        <v>684</v>
      </c>
      <c r="C152" s="371">
        <v>0</v>
      </c>
      <c r="D152" s="372">
        <v>0</v>
      </c>
      <c r="E152" s="284"/>
      <c r="F152" s="285"/>
      <c r="G152" s="285"/>
      <c r="H152" s="285"/>
      <c r="I152" s="286"/>
      <c r="J152" s="705"/>
      <c r="K152" s="9"/>
      <c r="L152" s="66" t="s">
        <v>684</v>
      </c>
      <c r="M152" s="371">
        <v>0</v>
      </c>
      <c r="N152" s="372">
        <v>0</v>
      </c>
      <c r="O152" s="284"/>
      <c r="P152" s="285"/>
      <c r="Q152" s="285"/>
      <c r="R152" s="285"/>
      <c r="S152" s="286"/>
    </row>
    <row r="153" spans="1:19" x14ac:dyDescent="0.25">
      <c r="A153" s="9"/>
      <c r="B153" s="66" t="s">
        <v>685</v>
      </c>
      <c r="C153" s="371">
        <v>0</v>
      </c>
      <c r="D153" s="372">
        <v>0</v>
      </c>
      <c r="E153" s="284"/>
      <c r="F153" s="285"/>
      <c r="G153" s="285"/>
      <c r="H153" s="285"/>
      <c r="I153" s="286"/>
      <c r="J153" s="705"/>
      <c r="K153" s="9"/>
      <c r="L153" s="66" t="s">
        <v>685</v>
      </c>
      <c r="M153" s="371">
        <v>0</v>
      </c>
      <c r="N153" s="372">
        <v>0</v>
      </c>
      <c r="O153" s="284"/>
      <c r="P153" s="285"/>
      <c r="Q153" s="285"/>
      <c r="R153" s="285"/>
      <c r="S153" s="286"/>
    </row>
    <row r="154" spans="1:19" x14ac:dyDescent="0.25">
      <c r="A154" s="9"/>
      <c r="B154" s="66" t="s">
        <v>686</v>
      </c>
      <c r="C154" s="371">
        <v>0</v>
      </c>
      <c r="D154" s="372">
        <v>0</v>
      </c>
      <c r="E154" s="284"/>
      <c r="F154" s="285"/>
      <c r="G154" s="285"/>
      <c r="H154" s="285"/>
      <c r="I154" s="286"/>
      <c r="J154" s="705"/>
      <c r="K154" s="9"/>
      <c r="L154" s="66" t="s">
        <v>686</v>
      </c>
      <c r="M154" s="371">
        <v>0</v>
      </c>
      <c r="N154" s="372">
        <v>0</v>
      </c>
      <c r="O154" s="284"/>
      <c r="P154" s="285"/>
      <c r="Q154" s="285"/>
      <c r="R154" s="285"/>
      <c r="S154" s="286"/>
    </row>
    <row r="155" spans="1:19" x14ac:dyDescent="0.25">
      <c r="A155" s="9"/>
      <c r="B155" s="66" t="s">
        <v>687</v>
      </c>
      <c r="C155" s="371">
        <v>0</v>
      </c>
      <c r="D155" s="372">
        <v>0</v>
      </c>
      <c r="E155" s="284"/>
      <c r="F155" s="285"/>
      <c r="G155" s="285"/>
      <c r="H155" s="285"/>
      <c r="I155" s="286"/>
      <c r="J155" s="705"/>
      <c r="K155" s="9"/>
      <c r="L155" s="66" t="s">
        <v>687</v>
      </c>
      <c r="M155" s="371">
        <v>0</v>
      </c>
      <c r="N155" s="372">
        <v>0</v>
      </c>
      <c r="O155" s="284"/>
      <c r="P155" s="285"/>
      <c r="Q155" s="285"/>
      <c r="R155" s="285"/>
      <c r="S155" s="286"/>
    </row>
    <row r="156" spans="1:19" x14ac:dyDescent="0.25">
      <c r="A156" s="9"/>
      <c r="B156" s="66" t="s">
        <v>688</v>
      </c>
      <c r="C156" s="371">
        <v>0</v>
      </c>
      <c r="D156" s="372">
        <v>0</v>
      </c>
      <c r="E156" s="284"/>
      <c r="F156" s="285"/>
      <c r="G156" s="285"/>
      <c r="H156" s="285"/>
      <c r="I156" s="286"/>
      <c r="J156" s="705"/>
      <c r="K156" s="9"/>
      <c r="L156" s="66" t="s">
        <v>688</v>
      </c>
      <c r="M156" s="371">
        <v>0</v>
      </c>
      <c r="N156" s="372">
        <v>0</v>
      </c>
      <c r="O156" s="284"/>
      <c r="P156" s="285"/>
      <c r="Q156" s="285"/>
      <c r="R156" s="285"/>
      <c r="S156" s="286"/>
    </row>
    <row r="157" spans="1:19" x14ac:dyDescent="0.25">
      <c r="A157" s="9"/>
      <c r="B157" s="66" t="s">
        <v>689</v>
      </c>
      <c r="C157" s="371">
        <v>0</v>
      </c>
      <c r="D157" s="372">
        <v>0</v>
      </c>
      <c r="E157" s="284"/>
      <c r="F157" s="285"/>
      <c r="G157" s="285"/>
      <c r="H157" s="285"/>
      <c r="I157" s="286"/>
      <c r="J157" s="705"/>
      <c r="K157" s="9"/>
      <c r="L157" s="66" t="s">
        <v>689</v>
      </c>
      <c r="M157" s="371">
        <v>0</v>
      </c>
      <c r="N157" s="372">
        <v>0</v>
      </c>
      <c r="O157" s="284"/>
      <c r="P157" s="285"/>
      <c r="Q157" s="285"/>
      <c r="R157" s="285"/>
      <c r="S157" s="286"/>
    </row>
    <row r="158" spans="1:19" x14ac:dyDescent="0.25">
      <c r="A158" s="9"/>
      <c r="B158" s="66" t="s">
        <v>690</v>
      </c>
      <c r="C158" s="371">
        <v>0</v>
      </c>
      <c r="D158" s="372">
        <v>0</v>
      </c>
      <c r="E158" s="284"/>
      <c r="F158" s="285"/>
      <c r="G158" s="285"/>
      <c r="H158" s="285"/>
      <c r="I158" s="286"/>
      <c r="J158" s="705"/>
      <c r="K158" s="9"/>
      <c r="L158" s="66" t="s">
        <v>690</v>
      </c>
      <c r="M158" s="371">
        <v>0</v>
      </c>
      <c r="N158" s="372">
        <v>0</v>
      </c>
      <c r="O158" s="284"/>
      <c r="P158" s="285"/>
      <c r="Q158" s="285"/>
      <c r="R158" s="285"/>
      <c r="S158" s="286"/>
    </row>
    <row r="159" spans="1:19" x14ac:dyDescent="0.25">
      <c r="A159" s="9"/>
      <c r="B159" s="66" t="s">
        <v>691</v>
      </c>
      <c r="C159" s="371">
        <v>0</v>
      </c>
      <c r="D159" s="372">
        <v>0</v>
      </c>
      <c r="E159" s="284"/>
      <c r="F159" s="285"/>
      <c r="G159" s="285"/>
      <c r="H159" s="285"/>
      <c r="I159" s="286"/>
      <c r="J159" s="705"/>
      <c r="K159" s="9"/>
      <c r="L159" s="66" t="s">
        <v>691</v>
      </c>
      <c r="M159" s="371">
        <v>0</v>
      </c>
      <c r="N159" s="372">
        <v>0</v>
      </c>
      <c r="O159" s="284"/>
      <c r="P159" s="285"/>
      <c r="Q159" s="285"/>
      <c r="R159" s="285"/>
      <c r="S159" s="286"/>
    </row>
    <row r="160" spans="1:19" x14ac:dyDescent="0.25">
      <c r="A160" s="9"/>
      <c r="B160" s="66" t="s">
        <v>692</v>
      </c>
      <c r="C160" s="371">
        <v>0</v>
      </c>
      <c r="D160" s="372">
        <v>0</v>
      </c>
      <c r="E160" s="284"/>
      <c r="F160" s="285"/>
      <c r="G160" s="285"/>
      <c r="H160" s="285"/>
      <c r="I160" s="286"/>
      <c r="J160" s="705"/>
      <c r="K160" s="9"/>
      <c r="L160" s="66" t="s">
        <v>692</v>
      </c>
      <c r="M160" s="371">
        <v>0</v>
      </c>
      <c r="N160" s="372">
        <v>0</v>
      </c>
      <c r="O160" s="284"/>
      <c r="P160" s="285"/>
      <c r="Q160" s="285"/>
      <c r="R160" s="285"/>
      <c r="S160" s="286"/>
    </row>
    <row r="161" spans="1:19" x14ac:dyDescent="0.25">
      <c r="A161" s="9"/>
      <c r="B161" s="66" t="s">
        <v>693</v>
      </c>
      <c r="C161" s="371">
        <v>0</v>
      </c>
      <c r="D161" s="372">
        <v>0</v>
      </c>
      <c r="E161" s="284"/>
      <c r="F161" s="285"/>
      <c r="G161" s="285"/>
      <c r="H161" s="285"/>
      <c r="I161" s="286"/>
      <c r="J161" s="705"/>
      <c r="K161" s="9"/>
      <c r="L161" s="66" t="s">
        <v>693</v>
      </c>
      <c r="M161" s="371">
        <v>0</v>
      </c>
      <c r="N161" s="372">
        <v>0</v>
      </c>
      <c r="O161" s="284"/>
      <c r="P161" s="285"/>
      <c r="Q161" s="285"/>
      <c r="R161" s="285"/>
      <c r="S161" s="286"/>
    </row>
    <row r="162" spans="1:19" x14ac:dyDescent="0.25">
      <c r="A162" s="9"/>
      <c r="B162" s="66" t="s">
        <v>694</v>
      </c>
      <c r="C162" s="371">
        <v>0</v>
      </c>
      <c r="D162" s="372">
        <v>0</v>
      </c>
      <c r="E162" s="284"/>
      <c r="F162" s="285"/>
      <c r="G162" s="285"/>
      <c r="H162" s="285"/>
      <c r="I162" s="286"/>
      <c r="J162" s="705"/>
      <c r="K162" s="9"/>
      <c r="L162" s="66" t="s">
        <v>694</v>
      </c>
      <c r="M162" s="371">
        <v>0</v>
      </c>
      <c r="N162" s="372">
        <v>0</v>
      </c>
      <c r="O162" s="284"/>
      <c r="P162" s="285"/>
      <c r="Q162" s="285"/>
      <c r="R162" s="285"/>
      <c r="S162" s="286"/>
    </row>
    <row r="163" spans="1:19" x14ac:dyDescent="0.25">
      <c r="A163" s="9"/>
      <c r="B163" s="66" t="s">
        <v>695</v>
      </c>
      <c r="C163" s="371">
        <v>0</v>
      </c>
      <c r="D163" s="372">
        <v>0</v>
      </c>
      <c r="E163" s="284"/>
      <c r="F163" s="285"/>
      <c r="G163" s="285"/>
      <c r="H163" s="285"/>
      <c r="I163" s="286"/>
      <c r="J163" s="705"/>
      <c r="K163" s="9"/>
      <c r="L163" s="66" t="s">
        <v>695</v>
      </c>
      <c r="M163" s="371">
        <v>0</v>
      </c>
      <c r="N163" s="372">
        <v>0</v>
      </c>
      <c r="O163" s="284"/>
      <c r="P163" s="285"/>
      <c r="Q163" s="285"/>
      <c r="R163" s="285"/>
      <c r="S163" s="286"/>
    </row>
    <row r="164" spans="1:19" x14ac:dyDescent="0.25">
      <c r="A164" s="9"/>
      <c r="B164" s="66" t="s">
        <v>696</v>
      </c>
      <c r="C164" s="371">
        <v>0</v>
      </c>
      <c r="D164" s="372">
        <v>0</v>
      </c>
      <c r="E164" s="284"/>
      <c r="F164" s="285"/>
      <c r="G164" s="285"/>
      <c r="H164" s="285"/>
      <c r="I164" s="286"/>
      <c r="J164" s="705"/>
      <c r="K164" s="9"/>
      <c r="L164" s="66" t="s">
        <v>696</v>
      </c>
      <c r="M164" s="371">
        <v>0</v>
      </c>
      <c r="N164" s="372">
        <v>0</v>
      </c>
      <c r="O164" s="284"/>
      <c r="P164" s="285"/>
      <c r="Q164" s="285"/>
      <c r="R164" s="285"/>
      <c r="S164" s="286"/>
    </row>
    <row r="165" spans="1:19" x14ac:dyDescent="0.25">
      <c r="A165" s="9"/>
      <c r="B165" s="66" t="s">
        <v>697</v>
      </c>
      <c r="C165" s="371">
        <v>0</v>
      </c>
      <c r="D165" s="372">
        <v>0</v>
      </c>
      <c r="E165" s="284"/>
      <c r="F165" s="285"/>
      <c r="G165" s="285"/>
      <c r="H165" s="285"/>
      <c r="I165" s="286"/>
      <c r="J165" s="705"/>
      <c r="K165" s="9"/>
      <c r="L165" s="66" t="s">
        <v>697</v>
      </c>
      <c r="M165" s="371">
        <v>0</v>
      </c>
      <c r="N165" s="372">
        <v>0</v>
      </c>
      <c r="O165" s="284"/>
      <c r="P165" s="285"/>
      <c r="Q165" s="285"/>
      <c r="R165" s="285"/>
      <c r="S165" s="286"/>
    </row>
    <row r="166" spans="1:19" x14ac:dyDescent="0.25">
      <c r="A166" s="9"/>
      <c r="B166" s="66" t="s">
        <v>698</v>
      </c>
      <c r="C166" s="371">
        <v>0</v>
      </c>
      <c r="D166" s="372">
        <v>0</v>
      </c>
      <c r="E166" s="284"/>
      <c r="F166" s="285"/>
      <c r="G166" s="285"/>
      <c r="H166" s="285"/>
      <c r="I166" s="286"/>
      <c r="J166" s="705"/>
      <c r="K166" s="9"/>
      <c r="L166" s="66" t="s">
        <v>698</v>
      </c>
      <c r="M166" s="371">
        <v>0</v>
      </c>
      <c r="N166" s="372">
        <v>0</v>
      </c>
      <c r="O166" s="284"/>
      <c r="P166" s="285"/>
      <c r="Q166" s="285"/>
      <c r="R166" s="285"/>
      <c r="S166" s="286"/>
    </row>
    <row r="167" spans="1:19" x14ac:dyDescent="0.25">
      <c r="A167" s="9"/>
      <c r="B167" s="66" t="s">
        <v>699</v>
      </c>
      <c r="C167" s="371">
        <v>0</v>
      </c>
      <c r="D167" s="372">
        <v>0</v>
      </c>
      <c r="E167" s="284"/>
      <c r="F167" s="285"/>
      <c r="G167" s="285"/>
      <c r="H167" s="285"/>
      <c r="I167" s="286"/>
      <c r="J167" s="705"/>
      <c r="K167" s="9"/>
      <c r="L167" s="66" t="s">
        <v>699</v>
      </c>
      <c r="M167" s="371">
        <v>0</v>
      </c>
      <c r="N167" s="372">
        <v>0</v>
      </c>
      <c r="O167" s="284"/>
      <c r="P167" s="285"/>
      <c r="Q167" s="285"/>
      <c r="R167" s="285"/>
      <c r="S167" s="286"/>
    </row>
    <row r="168" spans="1:19" x14ac:dyDescent="0.25">
      <c r="A168" s="9"/>
      <c r="B168" s="66" t="s">
        <v>700</v>
      </c>
      <c r="C168" s="371">
        <v>0</v>
      </c>
      <c r="D168" s="372">
        <v>0</v>
      </c>
      <c r="E168" s="284"/>
      <c r="F168" s="285"/>
      <c r="G168" s="285"/>
      <c r="H168" s="285"/>
      <c r="I168" s="286"/>
      <c r="J168" s="705"/>
      <c r="K168" s="9"/>
      <c r="L168" s="66" t="s">
        <v>700</v>
      </c>
      <c r="M168" s="371">
        <v>0</v>
      </c>
      <c r="N168" s="372">
        <v>0</v>
      </c>
      <c r="O168" s="284"/>
      <c r="P168" s="285"/>
      <c r="Q168" s="285"/>
      <c r="R168" s="285"/>
      <c r="S168" s="286"/>
    </row>
    <row r="169" spans="1:19" x14ac:dyDescent="0.25">
      <c r="A169" s="9"/>
      <c r="B169" s="66" t="s">
        <v>701</v>
      </c>
      <c r="C169" s="371">
        <v>0</v>
      </c>
      <c r="D169" s="372">
        <v>0</v>
      </c>
      <c r="E169" s="284"/>
      <c r="F169" s="285"/>
      <c r="G169" s="285"/>
      <c r="H169" s="285"/>
      <c r="I169" s="286"/>
      <c r="J169" s="705"/>
      <c r="K169" s="9"/>
      <c r="L169" s="66" t="s">
        <v>701</v>
      </c>
      <c r="M169" s="371">
        <v>0</v>
      </c>
      <c r="N169" s="372">
        <v>0</v>
      </c>
      <c r="O169" s="284"/>
      <c r="P169" s="285"/>
      <c r="Q169" s="285"/>
      <c r="R169" s="285"/>
      <c r="S169" s="286"/>
    </row>
    <row r="170" spans="1:19" x14ac:dyDescent="0.25">
      <c r="A170" s="9"/>
      <c r="B170" s="66" t="s">
        <v>702</v>
      </c>
      <c r="C170" s="371">
        <v>0</v>
      </c>
      <c r="D170" s="372">
        <v>0</v>
      </c>
      <c r="E170" s="284"/>
      <c r="F170" s="285"/>
      <c r="G170" s="285"/>
      <c r="H170" s="285"/>
      <c r="I170" s="286"/>
      <c r="J170" s="705"/>
      <c r="K170" s="9"/>
      <c r="L170" s="66" t="s">
        <v>702</v>
      </c>
      <c r="M170" s="371">
        <v>0</v>
      </c>
      <c r="N170" s="372">
        <v>0</v>
      </c>
      <c r="O170" s="284"/>
      <c r="P170" s="285"/>
      <c r="Q170" s="285"/>
      <c r="R170" s="285"/>
      <c r="S170" s="286"/>
    </row>
    <row r="171" spans="1:19" x14ac:dyDescent="0.25">
      <c r="A171" s="9"/>
      <c r="B171" s="66" t="s">
        <v>703</v>
      </c>
      <c r="C171" s="371">
        <v>0</v>
      </c>
      <c r="D171" s="372">
        <v>0</v>
      </c>
      <c r="E171" s="284"/>
      <c r="F171" s="285"/>
      <c r="G171" s="285"/>
      <c r="H171" s="285"/>
      <c r="I171" s="286"/>
      <c r="J171" s="705"/>
      <c r="K171" s="9"/>
      <c r="L171" s="66" t="s">
        <v>703</v>
      </c>
      <c r="M171" s="371">
        <v>0</v>
      </c>
      <c r="N171" s="372">
        <v>0</v>
      </c>
      <c r="O171" s="284"/>
      <c r="P171" s="285"/>
      <c r="Q171" s="285"/>
      <c r="R171" s="285"/>
      <c r="S171" s="286"/>
    </row>
    <row r="172" spans="1:19" x14ac:dyDescent="0.25">
      <c r="A172" s="9"/>
      <c r="B172" s="66" t="s">
        <v>704</v>
      </c>
      <c r="C172" s="371">
        <v>0</v>
      </c>
      <c r="D172" s="372">
        <v>0</v>
      </c>
      <c r="E172" s="284"/>
      <c r="F172" s="285"/>
      <c r="G172" s="285"/>
      <c r="H172" s="285"/>
      <c r="I172" s="286"/>
      <c r="J172" s="705"/>
      <c r="K172" s="9"/>
      <c r="L172" s="66" t="s">
        <v>704</v>
      </c>
      <c r="M172" s="371">
        <v>0</v>
      </c>
      <c r="N172" s="372">
        <v>0</v>
      </c>
      <c r="O172" s="284"/>
      <c r="P172" s="285"/>
      <c r="Q172" s="285"/>
      <c r="R172" s="285"/>
      <c r="S172" s="286"/>
    </row>
    <row r="173" spans="1:19" x14ac:dyDescent="0.25">
      <c r="A173" s="11"/>
      <c r="B173" s="67" t="s">
        <v>705</v>
      </c>
      <c r="C173" s="373">
        <v>0</v>
      </c>
      <c r="D173" s="368">
        <v>0</v>
      </c>
      <c r="E173" s="290"/>
      <c r="F173" s="291"/>
      <c r="G173" s="291"/>
      <c r="H173" s="291"/>
      <c r="I173" s="292"/>
      <c r="J173" s="705"/>
      <c r="K173" s="11"/>
      <c r="L173" s="67" t="s">
        <v>705</v>
      </c>
      <c r="M173" s="373">
        <v>0</v>
      </c>
      <c r="N173" s="368">
        <v>0</v>
      </c>
      <c r="O173" s="290"/>
      <c r="P173" s="291"/>
      <c r="Q173" s="291"/>
      <c r="R173" s="291"/>
      <c r="S173" s="292"/>
    </row>
  </sheetData>
  <mergeCells count="4">
    <mergeCell ref="M4:N4"/>
    <mergeCell ref="O4:S4"/>
    <mergeCell ref="C4:D4"/>
    <mergeCell ref="E4:I4"/>
  </mergeCells>
  <phoneticPr fontId="31" type="noConversion"/>
  <conditionalFormatting sqref="C31:D173 C24:I28 C9:I10 C12:I21">
    <cfRule type="cellIs" dxfId="140" priority="97" operator="equal">
      <formula>0</formula>
    </cfRule>
  </conditionalFormatting>
  <conditionalFormatting sqref="C22:I22">
    <cfRule type="cellIs" dxfId="139" priority="83" operator="equal">
      <formula>0</formula>
    </cfRule>
  </conditionalFormatting>
  <conditionalFormatting sqref="C23:I23">
    <cfRule type="cellIs" dxfId="138" priority="82" operator="equal">
      <formula>0</formula>
    </cfRule>
  </conditionalFormatting>
  <conditionalFormatting sqref="C23 C26:C28 C31 C33:C173 C9:C10 C12:C21">
    <cfRule type="expression" dxfId="137" priority="81">
      <formula>IF(YEAR1_TOGGLE=0,1,0)</formula>
    </cfRule>
  </conditionalFormatting>
  <conditionalFormatting sqref="D23 D26:D28 D31 D33:D173 D9:D10 D12:D21 E21:I21">
    <cfRule type="expression" dxfId="136" priority="80">
      <formula>IF(YEAR2_TOGGLE=0,1,0)</formula>
    </cfRule>
  </conditionalFormatting>
  <conditionalFormatting sqref="E23 E26:E28 E9:E10 E12:E21">
    <cfRule type="expression" dxfId="135" priority="79">
      <formula>IF(YEAR3_TOGGLE=0,1,0)</formula>
    </cfRule>
  </conditionalFormatting>
  <conditionalFormatting sqref="F23 F26:F28 F9:F10 F12:F21">
    <cfRule type="expression" dxfId="134" priority="78">
      <formula>IF(YEAR4_TOGGLE=0,1,0)</formula>
    </cfRule>
  </conditionalFormatting>
  <conditionalFormatting sqref="G23 G26:G28 G9:G10 G12:G21">
    <cfRule type="expression" dxfId="133" priority="77">
      <formula>IF(YEAR5_TOGGLE=0,1,0)</formula>
    </cfRule>
  </conditionalFormatting>
  <conditionalFormatting sqref="H23 H26:H28 H9:H10 H12:H21">
    <cfRule type="expression" dxfId="132" priority="76">
      <formula>IF(YEAR6_TOGGLE=0,1,0)</formula>
    </cfRule>
  </conditionalFormatting>
  <conditionalFormatting sqref="I23 I26:I28 I9:I10 I12:I21">
    <cfRule type="expression" dxfId="131" priority="75">
      <formula>IF(YEAR7_TOGGLE=0,1,0)</formula>
    </cfRule>
  </conditionalFormatting>
  <conditionalFormatting sqref="C7:D7">
    <cfRule type="expression" dxfId="130" priority="68">
      <formula>IF(YEAR1-DATE(YEAR(YEAR2)-1, MONTH(YEAR2), DAY(YEAR2))&lt;&gt;0,1,0)</formula>
    </cfRule>
  </conditionalFormatting>
  <conditionalFormatting sqref="D7:E7">
    <cfRule type="expression" dxfId="129" priority="67">
      <formula>IF(YEAR2-DATE(YEAR(YEAR3)-1, MONTH(YEAR3), DAY(YEAR3))&lt;&gt;0,1,0)</formula>
    </cfRule>
  </conditionalFormatting>
  <conditionalFormatting sqref="E7:F7">
    <cfRule type="expression" dxfId="128" priority="66">
      <formula>IF(YEAR3-DATE(YEAR(YEAR4)-1, MONTH(YEAR4), DAY(YEAR4))&lt;&gt;0,1,0)</formula>
    </cfRule>
  </conditionalFormatting>
  <conditionalFormatting sqref="F7:G7">
    <cfRule type="expression" dxfId="127" priority="65">
      <formula>IF(YEAR4-DATE(YEAR(YEAR5)-1, MONTH(YEAR5), DAY(YEAR5))&lt;&gt;0,1,0)</formula>
    </cfRule>
  </conditionalFormatting>
  <conditionalFormatting sqref="G7:H7">
    <cfRule type="expression" dxfId="126" priority="64">
      <formula>IF(YEAR5-DATE(YEAR(YEAR6)-1, MONTH(YEAR6), DAY(YEAR6))&lt;&gt;0,1,0)</formula>
    </cfRule>
  </conditionalFormatting>
  <conditionalFormatting sqref="H7:I7">
    <cfRule type="expression" dxfId="125" priority="63">
      <formula>IF(YEAR6-DATE(YEAR(YEAR7)-1, MONTH(YEAR7), DAY(YEAR7))&lt;&gt;0,1,0)</formula>
    </cfRule>
  </conditionalFormatting>
  <conditionalFormatting sqref="C11:I11">
    <cfRule type="cellIs" dxfId="124" priority="62" operator="equal">
      <formula>0</formula>
    </cfRule>
  </conditionalFormatting>
  <conditionalFormatting sqref="C11">
    <cfRule type="expression" dxfId="123" priority="61">
      <formula>IF(YEAR1_TOGGLE=0,1,0)</formula>
    </cfRule>
  </conditionalFormatting>
  <conditionalFormatting sqref="D11">
    <cfRule type="expression" dxfId="122" priority="60">
      <formula>IF(YEAR2_TOGGLE=0,1,0)</formula>
    </cfRule>
  </conditionalFormatting>
  <conditionalFormatting sqref="E11">
    <cfRule type="expression" dxfId="121" priority="59">
      <formula>IF(YEAR3_TOGGLE=0,1,0)</formula>
    </cfRule>
  </conditionalFormatting>
  <conditionalFormatting sqref="F11">
    <cfRule type="expression" dxfId="120" priority="58">
      <formula>IF(YEAR4_TOGGLE=0,1,0)</formula>
    </cfRule>
  </conditionalFormatting>
  <conditionalFormatting sqref="G11">
    <cfRule type="expression" dxfId="119" priority="57">
      <formula>IF(YEAR5_TOGGLE=0,1,0)</formula>
    </cfRule>
  </conditionalFormatting>
  <conditionalFormatting sqref="H11">
    <cfRule type="expression" dxfId="118" priority="56">
      <formula>IF(YEAR6_TOGGLE=0,1,0)</formula>
    </cfRule>
  </conditionalFormatting>
  <conditionalFormatting sqref="I11">
    <cfRule type="expression" dxfId="117" priority="55">
      <formula>IF(YEAR7_TOGGLE=0,1,0)</formula>
    </cfRule>
  </conditionalFormatting>
  <conditionalFormatting sqref="C7">
    <cfRule type="expression" dxfId="116" priority="53">
      <formula>IF(AND(ISBLANK(A69)=FALSE,YEAR0-DATE(YEAR(YEAR1)-1, MONTH(YEAR1), DAY(YEAR1))&lt;&gt;0),1,0)</formula>
    </cfRule>
  </conditionalFormatting>
  <conditionalFormatting sqref="M31:N173 M24:S28 M9:S10 M12:S21">
    <cfRule type="cellIs" dxfId="115" priority="25" operator="equal">
      <formula>0</formula>
    </cfRule>
  </conditionalFormatting>
  <conditionalFormatting sqref="M22:S22">
    <cfRule type="cellIs" dxfId="114" priority="24" operator="equal">
      <formula>0</formula>
    </cfRule>
  </conditionalFormatting>
  <conditionalFormatting sqref="M23:S23">
    <cfRule type="cellIs" dxfId="113" priority="23" operator="equal">
      <formula>0</formula>
    </cfRule>
  </conditionalFormatting>
  <conditionalFormatting sqref="M23 M26:M28 M31 M33:M173 M9:M10 M12:M21">
    <cfRule type="expression" dxfId="112" priority="22">
      <formula>IF(YEAR1_TOGGLE=0,1,0)</formula>
    </cfRule>
  </conditionalFormatting>
  <conditionalFormatting sqref="N23 N26:N28 N31 N33:N173 N9:N10 N12:N21 O21:S21">
    <cfRule type="expression" dxfId="111" priority="21">
      <formula>IF(YEAR2_TOGGLE=0,1,0)</formula>
    </cfRule>
  </conditionalFormatting>
  <conditionalFormatting sqref="O23 O26:O28 O9:O10 O12:O21">
    <cfRule type="expression" dxfId="110" priority="20">
      <formula>IF(YEAR3_TOGGLE=0,1,0)</formula>
    </cfRule>
  </conditionalFormatting>
  <conditionalFormatting sqref="P23 P26:P28 P9:P10 P12:P21">
    <cfRule type="expression" dxfId="109" priority="19">
      <formula>IF(YEAR4_TOGGLE=0,1,0)</formula>
    </cfRule>
  </conditionalFormatting>
  <conditionalFormatting sqref="Q23 Q26:Q28 Q9:Q10 Q12:Q21">
    <cfRule type="expression" dxfId="108" priority="18">
      <formula>IF(YEAR5_TOGGLE=0,1,0)</formula>
    </cfRule>
  </conditionalFormatting>
  <conditionalFormatting sqref="R23 R26:R28 R9:R10 R12:R21">
    <cfRule type="expression" dxfId="107" priority="17">
      <formula>IF(YEAR6_TOGGLE=0,1,0)</formula>
    </cfRule>
  </conditionalFormatting>
  <conditionalFormatting sqref="S23 S26:S28 S9:S10 S12:S21">
    <cfRule type="expression" dxfId="106" priority="16">
      <formula>IF(YEAR7_TOGGLE=0,1,0)</formula>
    </cfRule>
  </conditionalFormatting>
  <conditionalFormatting sqref="M7:N7">
    <cfRule type="expression" dxfId="105" priority="15">
      <formula>IF(YEAR1-DATE(YEAR(YEAR2)-1, MONTH(YEAR2), DAY(YEAR2))&lt;&gt;0,1,0)</formula>
    </cfRule>
  </conditionalFormatting>
  <conditionalFormatting sqref="N7:O7">
    <cfRule type="expression" dxfId="104" priority="14">
      <formula>IF(YEAR2-DATE(YEAR(YEAR3)-1, MONTH(YEAR3), DAY(YEAR3))&lt;&gt;0,1,0)</formula>
    </cfRule>
  </conditionalFormatting>
  <conditionalFormatting sqref="O7:P7">
    <cfRule type="expression" dxfId="103" priority="13">
      <formula>IF(YEAR3-DATE(YEAR(YEAR4)-1, MONTH(YEAR4), DAY(YEAR4))&lt;&gt;0,1,0)</formula>
    </cfRule>
  </conditionalFormatting>
  <conditionalFormatting sqref="P7:Q7">
    <cfRule type="expression" dxfId="102" priority="12">
      <formula>IF(YEAR4-DATE(YEAR(YEAR5)-1, MONTH(YEAR5), DAY(YEAR5))&lt;&gt;0,1,0)</formula>
    </cfRule>
  </conditionalFormatting>
  <conditionalFormatting sqref="Q7:R7">
    <cfRule type="expression" dxfId="101" priority="11">
      <formula>IF(YEAR5-DATE(YEAR(YEAR6)-1, MONTH(YEAR6), DAY(YEAR6))&lt;&gt;0,1,0)</formula>
    </cfRule>
  </conditionalFormatting>
  <conditionalFormatting sqref="R7:S7">
    <cfRule type="expression" dxfId="100" priority="10">
      <formula>IF(YEAR6-DATE(YEAR(YEAR7)-1, MONTH(YEAR7), DAY(YEAR7))&lt;&gt;0,1,0)</formula>
    </cfRule>
  </conditionalFormatting>
  <conditionalFormatting sqref="M11:S11">
    <cfRule type="cellIs" dxfId="99" priority="9" operator="equal">
      <formula>0</formula>
    </cfRule>
  </conditionalFormatting>
  <conditionalFormatting sqref="M11">
    <cfRule type="expression" dxfId="98" priority="8">
      <formula>IF(YEAR1_TOGGLE=0,1,0)</formula>
    </cfRule>
  </conditionalFormatting>
  <conditionalFormatting sqref="N11">
    <cfRule type="expression" dxfId="97" priority="7">
      <formula>IF(YEAR2_TOGGLE=0,1,0)</formula>
    </cfRule>
  </conditionalFormatting>
  <conditionalFormatting sqref="O11">
    <cfRule type="expression" dxfId="96" priority="6">
      <formula>IF(YEAR3_TOGGLE=0,1,0)</formula>
    </cfRule>
  </conditionalFormatting>
  <conditionalFormatting sqref="P11">
    <cfRule type="expression" dxfId="95" priority="5">
      <formula>IF(YEAR4_TOGGLE=0,1,0)</formula>
    </cfRule>
  </conditionalFormatting>
  <conditionalFormatting sqref="Q11">
    <cfRule type="expression" dxfId="94" priority="4">
      <formula>IF(YEAR5_TOGGLE=0,1,0)</formula>
    </cfRule>
  </conditionalFormatting>
  <conditionalFormatting sqref="R11">
    <cfRule type="expression" dxfId="93" priority="3">
      <formula>IF(YEAR6_TOGGLE=0,1,0)</formula>
    </cfRule>
  </conditionalFormatting>
  <conditionalFormatting sqref="S11">
    <cfRule type="expression" dxfId="92" priority="2">
      <formula>IF(YEAR7_TOGGLE=0,1,0)</formula>
    </cfRule>
  </conditionalFormatting>
  <conditionalFormatting sqref="M7">
    <cfRule type="expression" dxfId="91" priority="1">
      <formula>IF(AND(ISBLANK(K69)=FALSE,YEAR0-DATE(YEAR(YEAR1)-1, MONTH(YEAR1), DAY(YEAR1))&lt;&gt;0),1,0)</formula>
    </cfRule>
  </conditionalFormatting>
  <pageMargins left="0.70866141732283472" right="0.70866141732283472" top="0.74803149606299213" bottom="0.74803149606299213" header="0.31496062992125984" footer="0.31496062992125984"/>
  <pageSetup paperSize="9" scale="17" fitToWidth="2" fitToHeight="4" orientation="landscape" r:id="rId1"/>
  <colBreaks count="1" manualBreakCount="1">
    <brk id="10" max="17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I26"/>
  <sheetViews>
    <sheetView showGridLines="0" zoomScaleNormal="100" workbookViewId="0"/>
  </sheetViews>
  <sheetFormatPr defaultColWidth="9.140625" defaultRowHeight="15" x14ac:dyDescent="0.25"/>
  <cols>
    <col min="1" max="1" width="5.85546875" customWidth="1"/>
    <col min="2" max="2" width="112.140625" customWidth="1"/>
    <col min="3" max="3" width="17.85546875" customWidth="1"/>
    <col min="4" max="4" width="16.42578125" customWidth="1"/>
    <col min="5" max="5" width="10.140625" customWidth="1"/>
    <col min="6" max="6" width="7.28515625" customWidth="1"/>
    <col min="7" max="7" width="111.5703125" customWidth="1"/>
    <col min="8" max="9" width="13.85546875" customWidth="1"/>
  </cols>
  <sheetData>
    <row r="1" spans="1:9" ht="18" x14ac:dyDescent="0.25">
      <c r="A1" s="1160" t="s">
        <v>18</v>
      </c>
      <c r="C1" s="987" t="s">
        <v>84</v>
      </c>
      <c r="F1" s="1160" t="s">
        <v>19</v>
      </c>
      <c r="H1" s="987" t="s">
        <v>84</v>
      </c>
    </row>
    <row r="2" spans="1:9" x14ac:dyDescent="0.25">
      <c r="A2" s="953"/>
      <c r="F2" s="953"/>
    </row>
    <row r="3" spans="1:9" ht="14.25" customHeight="1" x14ac:dyDescent="0.25">
      <c r="A3" s="954"/>
      <c r="F3" s="954"/>
    </row>
    <row r="4" spans="1:9" ht="15" customHeight="1" x14ac:dyDescent="0.25">
      <c r="A4" s="17" t="s">
        <v>706</v>
      </c>
      <c r="B4" s="18"/>
      <c r="C4" s="957" t="s">
        <v>21</v>
      </c>
      <c r="D4" s="958"/>
      <c r="E4" s="1201"/>
      <c r="F4" s="17" t="s">
        <v>706</v>
      </c>
      <c r="G4" s="18"/>
      <c r="H4" s="1233" t="s">
        <v>21</v>
      </c>
      <c r="I4" s="1234"/>
    </row>
    <row r="5" spans="1:9" ht="29.25" customHeight="1" x14ac:dyDescent="0.25">
      <c r="A5" s="19"/>
      <c r="B5" s="13"/>
      <c r="C5" s="167"/>
      <c r="D5" s="170" t="s">
        <v>23</v>
      </c>
      <c r="E5" s="181"/>
      <c r="F5" s="19"/>
      <c r="G5" s="13"/>
      <c r="H5" s="167"/>
      <c r="I5" s="170" t="s">
        <v>23</v>
      </c>
    </row>
    <row r="6" spans="1:9" ht="15" customHeight="1" x14ac:dyDescent="0.25">
      <c r="A6" s="19"/>
      <c r="B6" s="13"/>
      <c r="C6" s="405" t="s">
        <v>25</v>
      </c>
      <c r="D6" s="408" t="s">
        <v>26</v>
      </c>
      <c r="E6" s="181"/>
      <c r="F6" s="19"/>
      <c r="G6" s="13"/>
      <c r="H6" s="405" t="s">
        <v>25</v>
      </c>
      <c r="I6" s="408" t="s">
        <v>26</v>
      </c>
    </row>
    <row r="7" spans="1:9" x14ac:dyDescent="0.25">
      <c r="A7" s="20"/>
      <c r="B7" s="56" t="s">
        <v>32</v>
      </c>
      <c r="C7" s="157"/>
      <c r="D7" s="160"/>
      <c r="E7" s="1202"/>
      <c r="F7" s="20"/>
      <c r="G7" s="56" t="s">
        <v>32</v>
      </c>
      <c r="H7" s="157"/>
      <c r="I7" s="160"/>
    </row>
    <row r="8" spans="1:9" x14ac:dyDescent="0.25">
      <c r="A8" s="411"/>
      <c r="B8" s="128" t="s">
        <v>707</v>
      </c>
      <c r="C8" s="959"/>
      <c r="D8" s="960"/>
      <c r="E8" s="1202"/>
      <c r="F8" s="411"/>
      <c r="G8" s="128" t="s">
        <v>707</v>
      </c>
      <c r="H8" s="1324"/>
      <c r="I8" s="1325"/>
    </row>
    <row r="9" spans="1:9" ht="15" customHeight="1" x14ac:dyDescent="0.25">
      <c r="A9" s="34">
        <v>1</v>
      </c>
      <c r="B9" s="35" t="s">
        <v>708</v>
      </c>
      <c r="C9" s="423" t="s">
        <v>34</v>
      </c>
      <c r="D9" s="424" t="s">
        <v>34</v>
      </c>
      <c r="E9" s="6"/>
      <c r="F9" s="34">
        <v>1</v>
      </c>
      <c r="G9" s="35" t="s">
        <v>708</v>
      </c>
      <c r="H9" s="423" t="s">
        <v>34</v>
      </c>
      <c r="I9" s="424" t="s">
        <v>34</v>
      </c>
    </row>
    <row r="10" spans="1:9" x14ac:dyDescent="0.25">
      <c r="A10" s="7" t="s">
        <v>35</v>
      </c>
      <c r="B10" s="128" t="s">
        <v>709</v>
      </c>
      <c r="C10" s="293">
        <v>0</v>
      </c>
      <c r="D10" s="293">
        <v>0</v>
      </c>
      <c r="E10" s="178"/>
      <c r="F10" s="7" t="s">
        <v>35</v>
      </c>
      <c r="G10" s="128" t="s">
        <v>709</v>
      </c>
      <c r="H10" s="293">
        <v>0</v>
      </c>
      <c r="I10" s="293">
        <v>0</v>
      </c>
    </row>
    <row r="11" spans="1:9" x14ac:dyDescent="0.25">
      <c r="A11" s="9" t="s">
        <v>37</v>
      </c>
      <c r="B11" s="129" t="s">
        <v>710</v>
      </c>
      <c r="C11" s="294">
        <v>0</v>
      </c>
      <c r="D11" s="294">
        <v>0</v>
      </c>
      <c r="E11" s="178"/>
      <c r="F11" s="9" t="s">
        <v>37</v>
      </c>
      <c r="G11" s="129" t="s">
        <v>710</v>
      </c>
      <c r="H11" s="294">
        <v>0</v>
      </c>
      <c r="I11" s="294">
        <v>0</v>
      </c>
    </row>
    <row r="12" spans="1:9" x14ac:dyDescent="0.25">
      <c r="A12" s="9" t="s">
        <v>39</v>
      </c>
      <c r="B12" s="129" t="s">
        <v>711</v>
      </c>
      <c r="C12" s="297">
        <v>0</v>
      </c>
      <c r="D12" s="297">
        <v>0</v>
      </c>
      <c r="E12" s="178"/>
      <c r="F12" s="9" t="s">
        <v>39</v>
      </c>
      <c r="G12" s="129" t="s">
        <v>711</v>
      </c>
      <c r="H12" s="297">
        <v>0</v>
      </c>
      <c r="I12" s="297">
        <v>0</v>
      </c>
    </row>
    <row r="13" spans="1:9" ht="17.25" customHeight="1" x14ac:dyDescent="0.25">
      <c r="A13" s="34"/>
      <c r="B13" s="923" t="s">
        <v>712</v>
      </c>
      <c r="C13" s="922"/>
      <c r="D13" s="1205"/>
      <c r="E13" s="921"/>
      <c r="F13" s="34"/>
      <c r="G13" s="923" t="s">
        <v>712</v>
      </c>
      <c r="H13" s="922"/>
      <c r="I13" s="922"/>
    </row>
    <row r="14" spans="1:9" ht="86.65" customHeight="1" x14ac:dyDescent="0.25">
      <c r="A14" s="911"/>
      <c r="B14" s="940"/>
      <c r="C14" s="912"/>
      <c r="D14" s="1206"/>
      <c r="E14" s="921"/>
      <c r="F14" s="911"/>
      <c r="G14" s="940"/>
      <c r="H14" s="912"/>
      <c r="I14" s="924"/>
    </row>
    <row r="15" spans="1:9" ht="27.75" customHeight="1" x14ac:dyDescent="0.25">
      <c r="A15" s="146" t="s">
        <v>41</v>
      </c>
      <c r="B15" s="442" t="s">
        <v>713</v>
      </c>
      <c r="C15" s="295">
        <v>0</v>
      </c>
      <c r="D15" s="295">
        <v>0</v>
      </c>
      <c r="E15" s="178"/>
      <c r="F15" s="146" t="s">
        <v>41</v>
      </c>
      <c r="G15" s="442" t="s">
        <v>713</v>
      </c>
      <c r="H15" s="295">
        <v>0</v>
      </c>
      <c r="I15" s="295">
        <v>0</v>
      </c>
    </row>
    <row r="16" spans="1:9" x14ac:dyDescent="0.25">
      <c r="A16" s="21"/>
      <c r="B16" s="14"/>
      <c r="C16" s="217"/>
      <c r="D16" s="218"/>
      <c r="E16" s="1203"/>
      <c r="F16" s="21"/>
      <c r="G16" s="14"/>
      <c r="H16" s="217"/>
      <c r="I16" s="218"/>
    </row>
    <row r="17" spans="1:9" x14ac:dyDescent="0.25">
      <c r="A17" s="34">
        <v>2</v>
      </c>
      <c r="B17" s="35" t="s">
        <v>714</v>
      </c>
      <c r="C17" s="246"/>
      <c r="D17" s="296"/>
      <c r="E17" s="1204"/>
      <c r="F17" s="34">
        <v>2</v>
      </c>
      <c r="G17" s="35" t="s">
        <v>714</v>
      </c>
      <c r="H17" s="246"/>
      <c r="I17" s="296"/>
    </row>
    <row r="18" spans="1:9" x14ac:dyDescent="0.25">
      <c r="A18" s="34" t="s">
        <v>50</v>
      </c>
      <c r="B18" s="68" t="s">
        <v>715</v>
      </c>
      <c r="C18" s="208"/>
      <c r="D18" s="209"/>
      <c r="E18" s="1203"/>
      <c r="F18" s="34" t="s">
        <v>50</v>
      </c>
      <c r="G18" s="68" t="s">
        <v>715</v>
      </c>
      <c r="H18" s="208"/>
      <c r="I18" s="209"/>
    </row>
    <row r="19" spans="1:9" x14ac:dyDescent="0.25">
      <c r="A19" s="7" t="s">
        <v>716</v>
      </c>
      <c r="B19" s="65" t="s">
        <v>717</v>
      </c>
      <c r="C19" s="293">
        <v>0</v>
      </c>
      <c r="D19" s="293">
        <v>0</v>
      </c>
      <c r="E19" s="178"/>
      <c r="F19" s="7" t="s">
        <v>716</v>
      </c>
      <c r="G19" s="65" t="s">
        <v>717</v>
      </c>
      <c r="H19" s="293">
        <v>0</v>
      </c>
      <c r="I19" s="293">
        <v>0</v>
      </c>
    </row>
    <row r="20" spans="1:9" x14ac:dyDescent="0.25">
      <c r="A20" s="11" t="s">
        <v>718</v>
      </c>
      <c r="B20" s="67" t="s">
        <v>719</v>
      </c>
      <c r="C20" s="297">
        <v>0</v>
      </c>
      <c r="D20" s="297">
        <v>0</v>
      </c>
      <c r="E20" s="178"/>
      <c r="F20" s="11" t="s">
        <v>718</v>
      </c>
      <c r="G20" s="67" t="s">
        <v>719</v>
      </c>
      <c r="H20" s="297">
        <v>0</v>
      </c>
      <c r="I20" s="297">
        <v>0</v>
      </c>
    </row>
    <row r="21" spans="1:9" x14ac:dyDescent="0.25">
      <c r="A21" s="34" t="s">
        <v>52</v>
      </c>
      <c r="B21" s="68" t="s">
        <v>720</v>
      </c>
      <c r="C21" s="208"/>
      <c r="D21" s="209"/>
      <c r="E21" s="1203"/>
      <c r="F21" s="34" t="s">
        <v>52</v>
      </c>
      <c r="G21" s="68" t="s">
        <v>720</v>
      </c>
      <c r="H21" s="208"/>
      <c r="I21" s="209"/>
    </row>
    <row r="22" spans="1:9" x14ac:dyDescent="0.25">
      <c r="A22" s="7" t="s">
        <v>721</v>
      </c>
      <c r="B22" s="136" t="s">
        <v>717</v>
      </c>
      <c r="C22" s="293">
        <v>0</v>
      </c>
      <c r="D22" s="293">
        <v>0</v>
      </c>
      <c r="E22" s="178"/>
      <c r="F22" s="7" t="s">
        <v>721</v>
      </c>
      <c r="G22" s="136" t="s">
        <v>717</v>
      </c>
      <c r="H22" s="293">
        <v>0</v>
      </c>
      <c r="I22" s="293">
        <v>0</v>
      </c>
    </row>
    <row r="23" spans="1:9" x14ac:dyDescent="0.25">
      <c r="A23" s="11" t="s">
        <v>722</v>
      </c>
      <c r="B23" s="137" t="s">
        <v>719</v>
      </c>
      <c r="C23" s="297">
        <v>0</v>
      </c>
      <c r="D23" s="297">
        <v>0</v>
      </c>
      <c r="E23" s="178"/>
      <c r="F23" s="11" t="s">
        <v>722</v>
      </c>
      <c r="G23" s="137" t="s">
        <v>719</v>
      </c>
      <c r="H23" s="297">
        <v>0</v>
      </c>
      <c r="I23" s="297">
        <v>0</v>
      </c>
    </row>
    <row r="24" spans="1:9" x14ac:dyDescent="0.25">
      <c r="A24" s="98"/>
      <c r="B24" s="747"/>
      <c r="C24" s="178"/>
      <c r="D24" s="178"/>
      <c r="E24" s="178"/>
      <c r="F24" s="178"/>
    </row>
    <row r="25" spans="1:9" x14ac:dyDescent="0.25">
      <c r="C25" s="176"/>
      <c r="D25" s="176"/>
      <c r="E25" s="176"/>
      <c r="F25" s="176"/>
    </row>
    <row r="26" spans="1:9" x14ac:dyDescent="0.25">
      <c r="C26" s="748"/>
    </row>
  </sheetData>
  <mergeCells count="2">
    <mergeCell ref="H4:I4"/>
    <mergeCell ref="H8:I8"/>
  </mergeCells>
  <conditionalFormatting sqref="C10:D23">
    <cfRule type="cellIs" dxfId="90" priority="23" operator="equal">
      <formula>0</formula>
    </cfRule>
  </conditionalFormatting>
  <conditionalFormatting sqref="C7:D7">
    <cfRule type="expression" dxfId="89" priority="18">
      <formula>IF(YEAR1-DATE(YEAR(YEAR2)-1, MONTH(YEAR2), DAY(YEAR2))&lt;&gt;0,1,0)</formula>
    </cfRule>
  </conditionalFormatting>
  <conditionalFormatting sqref="C10:C12 C15 C19:C20 C22:C23">
    <cfRule type="expression" dxfId="88" priority="17">
      <formula>IF(YEAR1_TOGGLE=0,1,0)</formula>
    </cfRule>
  </conditionalFormatting>
  <conditionalFormatting sqref="D10:D12 D15 D19:D20 D22:D23">
    <cfRule type="expression" dxfId="87" priority="16">
      <formula>IF(YEAR2_TOGGLE=0,1,0)</formula>
    </cfRule>
  </conditionalFormatting>
  <conditionalFormatting sqref="C13:D14">
    <cfRule type="expression" dxfId="86" priority="15">
      <formula>IF(AND(YEAR1_TOGGLE=0, YEAR2_TOGGLE=0),1,0)</formula>
    </cfRule>
  </conditionalFormatting>
  <conditionalFormatting sqref="C8:D8">
    <cfRule type="cellIs" dxfId="85" priority="13" operator="equal">
      <formula>""</formula>
    </cfRule>
  </conditionalFormatting>
  <conditionalFormatting sqref="C7">
    <cfRule type="expression" dxfId="84" priority="12">
      <formula>IF(AND(ISBLANK(A44)=FALSE,YEAR0-DATE(YEAR(YEAR1)-1, MONTH(YEAR1), DAY(YEAR1))&lt;&gt;0),1,0)</formula>
    </cfRule>
  </conditionalFormatting>
  <conditionalFormatting sqref="H10:I23">
    <cfRule type="cellIs" dxfId="83" priority="7" operator="equal">
      <formula>0</formula>
    </cfRule>
  </conditionalFormatting>
  <conditionalFormatting sqref="H7:I7">
    <cfRule type="expression" dxfId="82" priority="6">
      <formula>IF(YEAR1-DATE(YEAR(YEAR2)-1, MONTH(YEAR2), DAY(YEAR2))&lt;&gt;0,1,0)</formula>
    </cfRule>
  </conditionalFormatting>
  <conditionalFormatting sqref="H10:H12 H15 H19:H20 H22:H23">
    <cfRule type="expression" dxfId="81" priority="5">
      <formula>IF(YEAR1_TOGGLE=0,1,0)</formula>
    </cfRule>
  </conditionalFormatting>
  <conditionalFormatting sqref="I10:I12 I15 I19:I20 I22:I23">
    <cfRule type="expression" dxfId="80" priority="4">
      <formula>IF(YEAR2_TOGGLE=0,1,0)</formula>
    </cfRule>
  </conditionalFormatting>
  <conditionalFormatting sqref="H13:I14">
    <cfRule type="expression" dxfId="79" priority="3">
      <formula>IF(AND(YEAR1_TOGGLE=0, YEAR2_TOGGLE=0),1,0)</formula>
    </cfRule>
  </conditionalFormatting>
  <conditionalFormatting sqref="H8:I8">
    <cfRule type="cellIs" dxfId="78" priority="2" operator="equal">
      <formula>""</formula>
    </cfRule>
  </conditionalFormatting>
  <conditionalFormatting sqref="H7">
    <cfRule type="expression" dxfId="77" priority="1">
      <formula>IF(AND(ISBLANK(F44)=FALSE,YEAR0-DATE(YEAR(YEAR1)-1, MONTH(YEAR1), DAY(YEAR1))&lt;&gt;0),1,0)</formula>
    </cfRule>
  </conditionalFormatting>
  <dataValidations count="2">
    <dataValidation type="textLength" operator="lessThanOrEqual" allowBlank="1" showInputMessage="1" showErrorMessage="1" promptTitle="Character limit" prompt="Maximum of 500 characters allowed" sqref="G14 B14" xr:uid="{1A42E345-791F-404B-9ED8-3A145560698A}">
      <formula1>500</formula1>
    </dataValidation>
    <dataValidation type="list" allowBlank="1" showInputMessage="1" showErrorMessage="1" sqref="H8 C8" xr:uid="{00000000-0002-0000-3000-000003000000}">
      <formula1>#REF!</formula1>
    </dataValidation>
  </dataValidations>
  <pageMargins left="0.70866141732283472" right="0.70866141732283472" top="0.74803149606299213" bottom="0.74803149606299213" header="0.31496062992125984" footer="0.31496062992125984"/>
  <pageSetup paperSize="9" scale="75" fitToWidth="2" fitToHeight="0" orientation="landscape" r:id="rId1"/>
  <rowBreaks count="1" manualBreakCount="1">
    <brk id="24" max="5" man="1"/>
  </rowBreaks>
  <colBreaks count="1" manualBreakCount="1">
    <brk id="5" max="2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7"/>
  <dimension ref="A1:Y74"/>
  <sheetViews>
    <sheetView showGridLines="0" zoomScaleNormal="100" workbookViewId="0"/>
  </sheetViews>
  <sheetFormatPr defaultColWidth="9.140625" defaultRowHeight="15" x14ac:dyDescent="0.25"/>
  <cols>
    <col min="1" max="1" width="5.85546875" customWidth="1"/>
    <col min="2" max="2" width="81.85546875" customWidth="1"/>
    <col min="3" max="12" width="11.42578125" style="91" customWidth="1"/>
    <col min="13" max="13" width="10.140625" customWidth="1"/>
    <col min="15" max="15" width="60.7109375" customWidth="1"/>
    <col min="16" max="25" width="10.28515625" customWidth="1"/>
  </cols>
  <sheetData>
    <row r="1" spans="1:25" ht="18" x14ac:dyDescent="0.25">
      <c r="A1" s="1160" t="s">
        <v>18</v>
      </c>
      <c r="C1" s="987" t="s">
        <v>84</v>
      </c>
      <c r="N1" s="1160" t="s">
        <v>19</v>
      </c>
      <c r="P1" s="987" t="s">
        <v>84</v>
      </c>
      <c r="Q1" s="91"/>
      <c r="R1" s="91"/>
      <c r="S1" s="91"/>
      <c r="T1" s="91"/>
      <c r="U1" s="91"/>
      <c r="V1" s="91"/>
      <c r="W1" s="91"/>
      <c r="X1" s="91"/>
      <c r="Y1" s="91"/>
    </row>
    <row r="2" spans="1:25" x14ac:dyDescent="0.25">
      <c r="A2" s="953"/>
      <c r="C2"/>
      <c r="D2"/>
      <c r="E2"/>
      <c r="F2"/>
      <c r="G2"/>
      <c r="H2"/>
      <c r="I2"/>
      <c r="J2"/>
      <c r="K2"/>
      <c r="L2"/>
      <c r="N2" s="953"/>
    </row>
    <row r="3" spans="1:25" ht="14.85" customHeight="1" x14ac:dyDescent="0.25">
      <c r="A3" s="962"/>
      <c r="B3" s="46"/>
      <c r="C3" s="6"/>
      <c r="D3" s="6"/>
      <c r="E3" s="6"/>
      <c r="F3" s="6"/>
      <c r="G3" s="6"/>
      <c r="H3" s="6"/>
      <c r="I3" s="6"/>
      <c r="J3" s="6"/>
      <c r="K3" s="6"/>
      <c r="L3" s="6"/>
      <c r="N3" s="954"/>
      <c r="O3" s="46"/>
      <c r="P3" s="6"/>
      <c r="Q3" s="6"/>
      <c r="R3" s="6"/>
      <c r="S3" s="6"/>
      <c r="T3" s="6"/>
      <c r="U3" s="6"/>
      <c r="V3" s="6"/>
      <c r="W3" s="6"/>
      <c r="X3" s="6"/>
      <c r="Y3" s="6"/>
    </row>
    <row r="4" spans="1:25" ht="15.75" customHeight="1" x14ac:dyDescent="0.25">
      <c r="A4" s="17" t="s">
        <v>723</v>
      </c>
      <c r="B4" s="1207"/>
      <c r="C4" s="1330" t="s">
        <v>724</v>
      </c>
      <c r="D4" s="1331"/>
      <c r="E4" s="1330" t="s">
        <v>725</v>
      </c>
      <c r="F4" s="1332"/>
      <c r="G4" s="1330" t="s">
        <v>726</v>
      </c>
      <c r="H4" s="1332"/>
      <c r="I4" s="1330" t="s">
        <v>727</v>
      </c>
      <c r="J4" s="1332"/>
      <c r="K4" s="1330" t="s">
        <v>320</v>
      </c>
      <c r="L4" s="1340"/>
      <c r="M4" s="46"/>
      <c r="N4" s="122" t="s">
        <v>723</v>
      </c>
      <c r="O4" s="89"/>
      <c r="P4" s="1274" t="s">
        <v>724</v>
      </c>
      <c r="Q4" s="1276"/>
      <c r="R4" s="1274" t="s">
        <v>725</v>
      </c>
      <c r="S4" s="1275"/>
      <c r="T4" s="1274" t="s">
        <v>726</v>
      </c>
      <c r="U4" s="1275"/>
      <c r="V4" s="1274" t="s">
        <v>727</v>
      </c>
      <c r="W4" s="1275"/>
      <c r="X4" s="1274" t="s">
        <v>320</v>
      </c>
      <c r="Y4" s="1322"/>
    </row>
    <row r="5" spans="1:25" ht="15.75" customHeight="1" x14ac:dyDescent="0.25">
      <c r="A5" s="19"/>
      <c r="B5" s="90"/>
      <c r="C5" s="1289"/>
      <c r="D5" s="1291"/>
      <c r="E5" s="1333"/>
      <c r="F5" s="1334"/>
      <c r="G5" s="1333"/>
      <c r="H5" s="1334"/>
      <c r="I5" s="1333"/>
      <c r="J5" s="1334"/>
      <c r="K5" s="1333"/>
      <c r="L5" s="1341"/>
      <c r="M5" s="46"/>
      <c r="N5" s="19"/>
      <c r="O5" s="90"/>
      <c r="P5" s="1289"/>
      <c r="Q5" s="1291"/>
      <c r="R5" s="1333"/>
      <c r="S5" s="1334"/>
      <c r="T5" s="1333"/>
      <c r="U5" s="1334"/>
      <c r="V5" s="1333"/>
      <c r="W5" s="1334"/>
      <c r="X5" s="1333"/>
      <c r="Y5" s="1341"/>
    </row>
    <row r="6" spans="1:25" ht="40.5" x14ac:dyDescent="0.25">
      <c r="A6" s="19"/>
      <c r="B6" s="90"/>
      <c r="C6" s="171"/>
      <c r="D6" s="171" t="s">
        <v>23</v>
      </c>
      <c r="E6" s="171"/>
      <c r="F6" s="171" t="s">
        <v>23</v>
      </c>
      <c r="G6" s="171"/>
      <c r="H6" s="171" t="s">
        <v>23</v>
      </c>
      <c r="I6" s="171"/>
      <c r="J6" s="171" t="s">
        <v>23</v>
      </c>
      <c r="K6" s="171"/>
      <c r="L6" s="172" t="s">
        <v>23</v>
      </c>
      <c r="M6" s="46"/>
      <c r="N6" s="19"/>
      <c r="O6" s="90"/>
      <c r="P6" s="171"/>
      <c r="Q6" s="171" t="s">
        <v>23</v>
      </c>
      <c r="R6" s="171"/>
      <c r="S6" s="171" t="s">
        <v>23</v>
      </c>
      <c r="T6" s="171"/>
      <c r="U6" s="171" t="s">
        <v>23</v>
      </c>
      <c r="V6" s="171"/>
      <c r="W6" s="171" t="s">
        <v>23</v>
      </c>
      <c r="X6" s="171"/>
      <c r="Y6" s="172" t="s">
        <v>23</v>
      </c>
    </row>
    <row r="7" spans="1:25" x14ac:dyDescent="0.25">
      <c r="A7" s="19"/>
      <c r="B7" s="90"/>
      <c r="C7" s="409" t="s">
        <v>25</v>
      </c>
      <c r="D7" s="409" t="s">
        <v>26</v>
      </c>
      <c r="E7" s="409" t="s">
        <v>25</v>
      </c>
      <c r="F7" s="409" t="s">
        <v>26</v>
      </c>
      <c r="G7" s="409" t="s">
        <v>25</v>
      </c>
      <c r="H7" s="409" t="s">
        <v>26</v>
      </c>
      <c r="I7" s="409" t="s">
        <v>25</v>
      </c>
      <c r="J7" s="409" t="s">
        <v>26</v>
      </c>
      <c r="K7" s="409" t="s">
        <v>25</v>
      </c>
      <c r="L7" s="410" t="s">
        <v>26</v>
      </c>
      <c r="M7" s="46"/>
      <c r="N7" s="19"/>
      <c r="O7" s="90"/>
      <c r="P7" s="409" t="s">
        <v>25</v>
      </c>
      <c r="Q7" s="409" t="s">
        <v>26</v>
      </c>
      <c r="R7" s="409" t="s">
        <v>25</v>
      </c>
      <c r="S7" s="409" t="s">
        <v>26</v>
      </c>
      <c r="T7" s="409" t="s">
        <v>25</v>
      </c>
      <c r="U7" s="409" t="s">
        <v>26</v>
      </c>
      <c r="V7" s="409" t="s">
        <v>25</v>
      </c>
      <c r="W7" s="409" t="s">
        <v>26</v>
      </c>
      <c r="X7" s="409" t="s">
        <v>25</v>
      </c>
      <c r="Y7" s="410" t="s">
        <v>26</v>
      </c>
    </row>
    <row r="8" spans="1:25" ht="15" customHeight="1" x14ac:dyDescent="0.25">
      <c r="A8" s="20"/>
      <c r="B8" s="88" t="s">
        <v>32</v>
      </c>
      <c r="C8" s="173"/>
      <c r="D8" s="173"/>
      <c r="E8" s="173"/>
      <c r="F8" s="173"/>
      <c r="G8" s="173"/>
      <c r="H8" s="173"/>
      <c r="I8" s="173"/>
      <c r="J8" s="173"/>
      <c r="K8" s="173"/>
      <c r="L8" s="174"/>
      <c r="M8" s="46"/>
      <c r="N8" s="20"/>
      <c r="O8" s="88" t="s">
        <v>32</v>
      </c>
      <c r="P8" s="173"/>
      <c r="Q8" s="173"/>
      <c r="R8" s="173"/>
      <c r="S8" s="173"/>
      <c r="T8" s="173"/>
      <c r="U8" s="173"/>
      <c r="V8" s="173"/>
      <c r="W8" s="173"/>
      <c r="X8" s="173"/>
      <c r="Y8" s="174"/>
    </row>
    <row r="9" spans="1:25" ht="30" customHeight="1" x14ac:dyDescent="0.25">
      <c r="A9" s="658" t="s">
        <v>35</v>
      </c>
      <c r="B9" s="659" t="s">
        <v>728</v>
      </c>
      <c r="C9" s="1328"/>
      <c r="D9" s="1329"/>
      <c r="E9" s="1328"/>
      <c r="F9" s="1329"/>
      <c r="G9" s="1328"/>
      <c r="H9" s="1329"/>
      <c r="I9" s="1328"/>
      <c r="J9" s="1329"/>
      <c r="K9" s="1336"/>
      <c r="L9" s="1337"/>
      <c r="M9" s="46"/>
      <c r="N9" s="658" t="s">
        <v>35</v>
      </c>
      <c r="O9" s="659" t="s">
        <v>728</v>
      </c>
      <c r="P9" s="1328"/>
      <c r="Q9" s="1329"/>
      <c r="R9" s="1328"/>
      <c r="S9" s="1329"/>
      <c r="T9" s="1328"/>
      <c r="U9" s="1329"/>
      <c r="V9" s="1328"/>
      <c r="W9" s="1329"/>
      <c r="X9" s="1336"/>
      <c r="Y9" s="1337"/>
    </row>
    <row r="10" spans="1:25" x14ac:dyDescent="0.25">
      <c r="A10" s="9" t="s">
        <v>37</v>
      </c>
      <c r="B10" s="138" t="s">
        <v>729</v>
      </c>
      <c r="C10" s="1326"/>
      <c r="D10" s="1327"/>
      <c r="E10" s="1326"/>
      <c r="F10" s="1327"/>
      <c r="G10" s="1326"/>
      <c r="H10" s="1327"/>
      <c r="I10" s="1326"/>
      <c r="J10" s="1327"/>
      <c r="K10" s="1336"/>
      <c r="L10" s="1337"/>
      <c r="M10" s="46"/>
      <c r="N10" s="9" t="s">
        <v>37</v>
      </c>
      <c r="O10" s="138" t="s">
        <v>729</v>
      </c>
      <c r="P10" s="1326"/>
      <c r="Q10" s="1327"/>
      <c r="R10" s="1326"/>
      <c r="S10" s="1327"/>
      <c r="T10" s="1326"/>
      <c r="U10" s="1327"/>
      <c r="V10" s="1326"/>
      <c r="W10" s="1327"/>
      <c r="X10" s="1336"/>
      <c r="Y10" s="1337"/>
    </row>
    <row r="11" spans="1:25" x14ac:dyDescent="0.25">
      <c r="A11" s="11" t="s">
        <v>39</v>
      </c>
      <c r="B11" s="139" t="s">
        <v>730</v>
      </c>
      <c r="C11" s="1338"/>
      <c r="D11" s="1339"/>
      <c r="E11" s="1338"/>
      <c r="F11" s="1339"/>
      <c r="G11" s="1338"/>
      <c r="H11" s="1339"/>
      <c r="I11" s="1338"/>
      <c r="J11" s="1339"/>
      <c r="K11" s="1336"/>
      <c r="L11" s="1337"/>
      <c r="M11" s="46"/>
      <c r="N11" s="11" t="s">
        <v>39</v>
      </c>
      <c r="O11" s="139" t="s">
        <v>730</v>
      </c>
      <c r="P11" s="1338"/>
      <c r="Q11" s="1339"/>
      <c r="R11" s="1338"/>
      <c r="S11" s="1339"/>
      <c r="T11" s="1338"/>
      <c r="U11" s="1339"/>
      <c r="V11" s="1338"/>
      <c r="W11" s="1339"/>
      <c r="X11" s="1336"/>
      <c r="Y11" s="1337"/>
    </row>
    <row r="12" spans="1:25" x14ac:dyDescent="0.25">
      <c r="A12" s="21"/>
      <c r="B12" s="87"/>
      <c r="C12" s="92"/>
      <c r="D12" s="92"/>
      <c r="E12" s="92"/>
      <c r="F12" s="92"/>
      <c r="G12" s="92"/>
      <c r="H12" s="92"/>
      <c r="I12" s="92"/>
      <c r="J12" s="92"/>
      <c r="K12" s="859"/>
      <c r="L12" s="730"/>
      <c r="M12" s="46"/>
      <c r="N12" s="21"/>
      <c r="O12" s="87"/>
      <c r="P12" s="92"/>
      <c r="Q12" s="92"/>
      <c r="R12" s="92"/>
      <c r="S12" s="92"/>
      <c r="T12" s="92"/>
      <c r="U12" s="92"/>
      <c r="V12" s="92"/>
      <c r="W12" s="92"/>
      <c r="X12" s="859"/>
      <c r="Y12" s="730"/>
    </row>
    <row r="13" spans="1:25" x14ac:dyDescent="0.25">
      <c r="A13" s="36">
        <v>2</v>
      </c>
      <c r="B13" s="44" t="s">
        <v>731</v>
      </c>
      <c r="C13" s="208" t="s">
        <v>34</v>
      </c>
      <c r="D13" s="208" t="s">
        <v>34</v>
      </c>
      <c r="E13" s="208" t="s">
        <v>34</v>
      </c>
      <c r="F13" s="208" t="s">
        <v>34</v>
      </c>
      <c r="G13" s="208" t="s">
        <v>34</v>
      </c>
      <c r="H13" s="208" t="s">
        <v>34</v>
      </c>
      <c r="I13" s="208" t="s">
        <v>34</v>
      </c>
      <c r="J13" s="208" t="s">
        <v>34</v>
      </c>
      <c r="K13" s="208" t="s">
        <v>34</v>
      </c>
      <c r="L13" s="209" t="s">
        <v>34</v>
      </c>
      <c r="M13" s="46"/>
      <c r="N13" s="36">
        <v>2</v>
      </c>
      <c r="O13" s="44" t="s">
        <v>731</v>
      </c>
      <c r="P13" s="208" t="s">
        <v>34</v>
      </c>
      <c r="Q13" s="208" t="s">
        <v>34</v>
      </c>
      <c r="R13" s="208" t="s">
        <v>34</v>
      </c>
      <c r="S13" s="208" t="s">
        <v>34</v>
      </c>
      <c r="T13" s="208" t="s">
        <v>34</v>
      </c>
      <c r="U13" s="208" t="s">
        <v>34</v>
      </c>
      <c r="V13" s="208" t="s">
        <v>34</v>
      </c>
      <c r="W13" s="208" t="s">
        <v>34</v>
      </c>
      <c r="X13" s="208" t="s">
        <v>34</v>
      </c>
      <c r="Y13" s="209" t="s">
        <v>34</v>
      </c>
    </row>
    <row r="14" spans="1:25" x14ac:dyDescent="0.25">
      <c r="A14" s="727" t="s">
        <v>50</v>
      </c>
      <c r="B14" s="728" t="s">
        <v>732</v>
      </c>
      <c r="C14" s="298">
        <v>0</v>
      </c>
      <c r="D14" s="299">
        <v>0</v>
      </c>
      <c r="E14" s="298">
        <v>0</v>
      </c>
      <c r="F14" s="299">
        <v>0</v>
      </c>
      <c r="G14" s="298">
        <v>0</v>
      </c>
      <c r="H14" s="299">
        <v>0</v>
      </c>
      <c r="I14" s="298">
        <v>0</v>
      </c>
      <c r="J14" s="299">
        <v>0</v>
      </c>
      <c r="K14" s="850"/>
      <c r="L14" s="851"/>
      <c r="M14" s="46"/>
      <c r="N14" s="727" t="s">
        <v>50</v>
      </c>
      <c r="O14" s="728" t="s">
        <v>732</v>
      </c>
      <c r="P14" s="298">
        <v>0</v>
      </c>
      <c r="Q14" s="299">
        <v>0</v>
      </c>
      <c r="R14" s="298">
        <v>0</v>
      </c>
      <c r="S14" s="299">
        <v>0</v>
      </c>
      <c r="T14" s="298">
        <v>0</v>
      </c>
      <c r="U14" s="299">
        <v>0</v>
      </c>
      <c r="V14" s="298">
        <v>0</v>
      </c>
      <c r="W14" s="299">
        <v>0</v>
      </c>
      <c r="X14" s="850"/>
      <c r="Y14" s="851"/>
    </row>
    <row r="15" spans="1:25" x14ac:dyDescent="0.25">
      <c r="A15" s="36" t="s">
        <v>52</v>
      </c>
      <c r="B15" s="44" t="s">
        <v>733</v>
      </c>
      <c r="C15" s="208" t="s">
        <v>34</v>
      </c>
      <c r="D15" s="208" t="s">
        <v>34</v>
      </c>
      <c r="E15" s="208" t="s">
        <v>34</v>
      </c>
      <c r="F15" s="208" t="s">
        <v>34</v>
      </c>
      <c r="G15" s="208" t="s">
        <v>34</v>
      </c>
      <c r="H15" s="208" t="s">
        <v>34</v>
      </c>
      <c r="I15" s="208" t="s">
        <v>34</v>
      </c>
      <c r="J15" s="208" t="s">
        <v>34</v>
      </c>
      <c r="K15" s="208" t="s">
        <v>34</v>
      </c>
      <c r="L15" s="209" t="s">
        <v>34</v>
      </c>
      <c r="M15" s="46"/>
      <c r="N15" s="36" t="s">
        <v>52</v>
      </c>
      <c r="O15" s="44" t="s">
        <v>733</v>
      </c>
      <c r="P15" s="208" t="s">
        <v>34</v>
      </c>
      <c r="Q15" s="208" t="s">
        <v>34</v>
      </c>
      <c r="R15" s="208" t="s">
        <v>34</v>
      </c>
      <c r="S15" s="208" t="s">
        <v>34</v>
      </c>
      <c r="T15" s="208" t="s">
        <v>34</v>
      </c>
      <c r="U15" s="208" t="s">
        <v>34</v>
      </c>
      <c r="V15" s="208" t="s">
        <v>34</v>
      </c>
      <c r="W15" s="208" t="s">
        <v>34</v>
      </c>
      <c r="X15" s="208" t="s">
        <v>34</v>
      </c>
      <c r="Y15" s="209" t="s">
        <v>34</v>
      </c>
    </row>
    <row r="16" spans="1:25" x14ac:dyDescent="0.25">
      <c r="A16" s="29" t="s">
        <v>721</v>
      </c>
      <c r="B16" s="116" t="s">
        <v>734</v>
      </c>
      <c r="C16" s="298">
        <v>0</v>
      </c>
      <c r="D16" s="299">
        <v>0</v>
      </c>
      <c r="E16" s="298">
        <v>0</v>
      </c>
      <c r="F16" s="299">
        <v>0</v>
      </c>
      <c r="G16" s="298">
        <v>0</v>
      </c>
      <c r="H16" s="299">
        <v>0</v>
      </c>
      <c r="I16" s="298">
        <v>0</v>
      </c>
      <c r="J16" s="299">
        <v>0</v>
      </c>
      <c r="K16" s="300">
        <f t="shared" ref="K16:L24" si="0">SUM(C16,E16,G16,I16)</f>
        <v>0</v>
      </c>
      <c r="L16" s="301">
        <f t="shared" si="0"/>
        <v>0</v>
      </c>
      <c r="M16" s="46"/>
      <c r="N16" s="29" t="s">
        <v>721</v>
      </c>
      <c r="O16" s="116" t="s">
        <v>734</v>
      </c>
      <c r="P16" s="298">
        <v>0</v>
      </c>
      <c r="Q16" s="299">
        <v>0</v>
      </c>
      <c r="R16" s="298">
        <v>0</v>
      </c>
      <c r="S16" s="299">
        <v>0</v>
      </c>
      <c r="T16" s="298">
        <v>0</v>
      </c>
      <c r="U16" s="299">
        <v>0</v>
      </c>
      <c r="V16" s="298">
        <v>0</v>
      </c>
      <c r="W16" s="299">
        <v>0</v>
      </c>
      <c r="X16" s="300">
        <f t="shared" ref="X16:X22" si="1">SUM(P16,R16,T16,V16)</f>
        <v>0</v>
      </c>
      <c r="Y16" s="301">
        <f t="shared" ref="Y16:Y24" si="2">SUM(Q16,S16,U16,W16)</f>
        <v>0</v>
      </c>
    </row>
    <row r="17" spans="1:25" x14ac:dyDescent="0.25">
      <c r="A17" s="124" t="s">
        <v>722</v>
      </c>
      <c r="B17" s="694" t="s">
        <v>735</v>
      </c>
      <c r="C17" s="695">
        <v>0</v>
      </c>
      <c r="D17" s="696">
        <v>0</v>
      </c>
      <c r="E17" s="695">
        <v>0</v>
      </c>
      <c r="F17" s="696">
        <v>0</v>
      </c>
      <c r="G17" s="695">
        <v>0</v>
      </c>
      <c r="H17" s="696">
        <v>0</v>
      </c>
      <c r="I17" s="695">
        <v>0</v>
      </c>
      <c r="J17" s="696">
        <v>0</v>
      </c>
      <c r="K17" s="697">
        <f t="shared" si="0"/>
        <v>0</v>
      </c>
      <c r="L17" s="698">
        <f t="shared" si="0"/>
        <v>0</v>
      </c>
      <c r="M17" s="46"/>
      <c r="N17" s="124" t="s">
        <v>722</v>
      </c>
      <c r="O17" s="694" t="s">
        <v>735</v>
      </c>
      <c r="P17" s="695">
        <v>0</v>
      </c>
      <c r="Q17" s="696">
        <v>0</v>
      </c>
      <c r="R17" s="695">
        <v>0</v>
      </c>
      <c r="S17" s="696">
        <v>0</v>
      </c>
      <c r="T17" s="695">
        <v>0</v>
      </c>
      <c r="U17" s="696">
        <v>0</v>
      </c>
      <c r="V17" s="695">
        <v>0</v>
      </c>
      <c r="W17" s="696">
        <v>0</v>
      </c>
      <c r="X17" s="697">
        <f t="shared" si="1"/>
        <v>0</v>
      </c>
      <c r="Y17" s="698">
        <f t="shared" si="2"/>
        <v>0</v>
      </c>
    </row>
    <row r="18" spans="1:25" x14ac:dyDescent="0.25">
      <c r="A18" s="33" t="s">
        <v>736</v>
      </c>
      <c r="B18" s="844" t="s">
        <v>737</v>
      </c>
      <c r="C18" s="846">
        <f>SUM(C16:C17)</f>
        <v>0</v>
      </c>
      <c r="D18" s="847">
        <f t="shared" ref="D18:J18" si="3">SUM(D16:D17)</f>
        <v>0</v>
      </c>
      <c r="E18" s="846">
        <f t="shared" si="3"/>
        <v>0</v>
      </c>
      <c r="F18" s="847">
        <f t="shared" si="3"/>
        <v>0</v>
      </c>
      <c r="G18" s="846">
        <f t="shared" si="3"/>
        <v>0</v>
      </c>
      <c r="H18" s="847">
        <f t="shared" si="3"/>
        <v>0</v>
      </c>
      <c r="I18" s="846">
        <f t="shared" si="3"/>
        <v>0</v>
      </c>
      <c r="J18" s="847">
        <f t="shared" si="3"/>
        <v>0</v>
      </c>
      <c r="K18" s="846">
        <f t="shared" si="0"/>
        <v>0</v>
      </c>
      <c r="L18" s="847">
        <f t="shared" si="0"/>
        <v>0</v>
      </c>
      <c r="M18" s="46"/>
      <c r="N18" s="33" t="s">
        <v>736</v>
      </c>
      <c r="O18" s="844" t="s">
        <v>737</v>
      </c>
      <c r="P18" s="846">
        <f>SUM(P16:P17)</f>
        <v>0</v>
      </c>
      <c r="Q18" s="847">
        <f t="shared" ref="Q18:W18" si="4">SUM(Q16:Q17)</f>
        <v>0</v>
      </c>
      <c r="R18" s="846">
        <f t="shared" si="4"/>
        <v>0</v>
      </c>
      <c r="S18" s="847">
        <f t="shared" si="4"/>
        <v>0</v>
      </c>
      <c r="T18" s="846">
        <f t="shared" si="4"/>
        <v>0</v>
      </c>
      <c r="U18" s="847">
        <f t="shared" si="4"/>
        <v>0</v>
      </c>
      <c r="V18" s="846">
        <f t="shared" si="4"/>
        <v>0</v>
      </c>
      <c r="W18" s="847">
        <f t="shared" si="4"/>
        <v>0</v>
      </c>
      <c r="X18" s="846">
        <f t="shared" si="1"/>
        <v>0</v>
      </c>
      <c r="Y18" s="847">
        <f t="shared" si="2"/>
        <v>0</v>
      </c>
    </row>
    <row r="19" spans="1:25" x14ac:dyDescent="0.25">
      <c r="A19" s="727" t="s">
        <v>54</v>
      </c>
      <c r="B19" s="728" t="s">
        <v>738</v>
      </c>
      <c r="C19" s="699">
        <v>0</v>
      </c>
      <c r="D19" s="700">
        <v>0</v>
      </c>
      <c r="E19" s="699">
        <v>0</v>
      </c>
      <c r="F19" s="700">
        <v>0</v>
      </c>
      <c r="G19" s="699">
        <v>0</v>
      </c>
      <c r="H19" s="700">
        <v>0</v>
      </c>
      <c r="I19" s="699">
        <v>0</v>
      </c>
      <c r="J19" s="700">
        <v>0</v>
      </c>
      <c r="K19" s="701">
        <f t="shared" si="0"/>
        <v>0</v>
      </c>
      <c r="L19" s="702">
        <f t="shared" si="0"/>
        <v>0</v>
      </c>
      <c r="M19" s="46"/>
      <c r="N19" s="727" t="s">
        <v>54</v>
      </c>
      <c r="O19" s="728" t="s">
        <v>738</v>
      </c>
      <c r="P19" s="699">
        <v>0</v>
      </c>
      <c r="Q19" s="700">
        <v>0</v>
      </c>
      <c r="R19" s="699">
        <v>0</v>
      </c>
      <c r="S19" s="700">
        <v>0</v>
      </c>
      <c r="T19" s="699">
        <v>0</v>
      </c>
      <c r="U19" s="700">
        <v>0</v>
      </c>
      <c r="V19" s="699">
        <v>0</v>
      </c>
      <c r="W19" s="700">
        <v>0</v>
      </c>
      <c r="X19" s="701">
        <f t="shared" si="1"/>
        <v>0</v>
      </c>
      <c r="Y19" s="702">
        <f t="shared" si="2"/>
        <v>0</v>
      </c>
    </row>
    <row r="20" spans="1:25" x14ac:dyDescent="0.25">
      <c r="A20" s="30" t="s">
        <v>56</v>
      </c>
      <c r="B20" s="118" t="s">
        <v>739</v>
      </c>
      <c r="C20" s="302">
        <v>0</v>
      </c>
      <c r="D20" s="303">
        <v>0</v>
      </c>
      <c r="E20" s="302">
        <v>0</v>
      </c>
      <c r="F20" s="303">
        <v>0</v>
      </c>
      <c r="G20" s="302">
        <v>0</v>
      </c>
      <c r="H20" s="303">
        <v>0</v>
      </c>
      <c r="I20" s="302">
        <v>0</v>
      </c>
      <c r="J20" s="303">
        <v>0</v>
      </c>
      <c r="K20" s="304">
        <f t="shared" si="0"/>
        <v>0</v>
      </c>
      <c r="L20" s="305">
        <f t="shared" si="0"/>
        <v>0</v>
      </c>
      <c r="M20" s="46"/>
      <c r="N20" s="30" t="s">
        <v>56</v>
      </c>
      <c r="O20" s="118" t="s">
        <v>739</v>
      </c>
      <c r="P20" s="302">
        <v>0</v>
      </c>
      <c r="Q20" s="303">
        <v>0</v>
      </c>
      <c r="R20" s="302">
        <v>0</v>
      </c>
      <c r="S20" s="303">
        <v>0</v>
      </c>
      <c r="T20" s="302">
        <v>0</v>
      </c>
      <c r="U20" s="303">
        <v>0</v>
      </c>
      <c r="V20" s="302">
        <v>0</v>
      </c>
      <c r="W20" s="303">
        <v>0</v>
      </c>
      <c r="X20" s="304">
        <f t="shared" si="1"/>
        <v>0</v>
      </c>
      <c r="Y20" s="305">
        <f t="shared" si="2"/>
        <v>0</v>
      </c>
    </row>
    <row r="21" spans="1:25" x14ac:dyDescent="0.25">
      <c r="A21" s="30" t="s">
        <v>58</v>
      </c>
      <c r="B21" s="118" t="s">
        <v>740</v>
      </c>
      <c r="C21" s="302">
        <v>0</v>
      </c>
      <c r="D21" s="303">
        <v>0</v>
      </c>
      <c r="E21" s="302">
        <v>0</v>
      </c>
      <c r="F21" s="303">
        <v>0</v>
      </c>
      <c r="G21" s="302">
        <v>0</v>
      </c>
      <c r="H21" s="303">
        <v>0</v>
      </c>
      <c r="I21" s="302">
        <v>0</v>
      </c>
      <c r="J21" s="303">
        <v>0</v>
      </c>
      <c r="K21" s="304">
        <f t="shared" si="0"/>
        <v>0</v>
      </c>
      <c r="L21" s="305">
        <f t="shared" si="0"/>
        <v>0</v>
      </c>
      <c r="M21" s="46"/>
      <c r="N21" s="30" t="s">
        <v>58</v>
      </c>
      <c r="O21" s="118" t="s">
        <v>740</v>
      </c>
      <c r="P21" s="302">
        <v>0</v>
      </c>
      <c r="Q21" s="303">
        <v>0</v>
      </c>
      <c r="R21" s="302">
        <v>0</v>
      </c>
      <c r="S21" s="303">
        <v>0</v>
      </c>
      <c r="T21" s="302">
        <v>0</v>
      </c>
      <c r="U21" s="303">
        <v>0</v>
      </c>
      <c r="V21" s="302">
        <v>0</v>
      </c>
      <c r="W21" s="303">
        <v>0</v>
      </c>
      <c r="X21" s="304">
        <f t="shared" si="1"/>
        <v>0</v>
      </c>
      <c r="Y21" s="305">
        <f t="shared" si="2"/>
        <v>0</v>
      </c>
    </row>
    <row r="22" spans="1:25" x14ac:dyDescent="0.25">
      <c r="A22" s="30" t="s">
        <v>60</v>
      </c>
      <c r="B22" s="118" t="s">
        <v>741</v>
      </c>
      <c r="C22" s="302">
        <v>0</v>
      </c>
      <c r="D22" s="303">
        <v>0</v>
      </c>
      <c r="E22" s="302">
        <v>0</v>
      </c>
      <c r="F22" s="303">
        <v>0</v>
      </c>
      <c r="G22" s="302">
        <v>0</v>
      </c>
      <c r="H22" s="303">
        <v>0</v>
      </c>
      <c r="I22" s="302">
        <v>0</v>
      </c>
      <c r="J22" s="303">
        <v>0</v>
      </c>
      <c r="K22" s="304">
        <f t="shared" si="0"/>
        <v>0</v>
      </c>
      <c r="L22" s="305">
        <f t="shared" si="0"/>
        <v>0</v>
      </c>
      <c r="M22" s="46"/>
      <c r="N22" s="30" t="s">
        <v>60</v>
      </c>
      <c r="O22" s="118" t="s">
        <v>741</v>
      </c>
      <c r="P22" s="302">
        <v>0</v>
      </c>
      <c r="Q22" s="303">
        <v>0</v>
      </c>
      <c r="R22" s="302">
        <v>0</v>
      </c>
      <c r="S22" s="303">
        <v>0</v>
      </c>
      <c r="T22" s="302">
        <v>0</v>
      </c>
      <c r="U22" s="303">
        <v>0</v>
      </c>
      <c r="V22" s="302">
        <v>0</v>
      </c>
      <c r="W22" s="303">
        <v>0</v>
      </c>
      <c r="X22" s="304">
        <f t="shared" si="1"/>
        <v>0</v>
      </c>
      <c r="Y22" s="305">
        <f t="shared" si="2"/>
        <v>0</v>
      </c>
    </row>
    <row r="23" spans="1:25" ht="31.9" customHeight="1" x14ac:dyDescent="0.25">
      <c r="A23" s="30" t="s">
        <v>110</v>
      </c>
      <c r="B23" s="804" t="s">
        <v>742</v>
      </c>
      <c r="C23" s="654">
        <v>0</v>
      </c>
      <c r="D23" s="655">
        <v>0</v>
      </c>
      <c r="E23" s="654">
        <v>0</v>
      </c>
      <c r="F23" s="655">
        <v>0</v>
      </c>
      <c r="G23" s="654">
        <v>0</v>
      </c>
      <c r="H23" s="655">
        <v>0</v>
      </c>
      <c r="I23" s="654">
        <v>0</v>
      </c>
      <c r="J23" s="655">
        <v>0</v>
      </c>
      <c r="K23" s="656">
        <f>SUM(C23,E23,G23,I23)</f>
        <v>0</v>
      </c>
      <c r="L23" s="657">
        <f t="shared" si="0"/>
        <v>0</v>
      </c>
      <c r="M23" s="46"/>
      <c r="N23" s="30" t="s">
        <v>110</v>
      </c>
      <c r="O23" s="804" t="s">
        <v>742</v>
      </c>
      <c r="P23" s="654">
        <v>0</v>
      </c>
      <c r="Q23" s="655">
        <v>0</v>
      </c>
      <c r="R23" s="654">
        <v>0</v>
      </c>
      <c r="S23" s="655">
        <v>0</v>
      </c>
      <c r="T23" s="654">
        <v>0</v>
      </c>
      <c r="U23" s="655">
        <v>0</v>
      </c>
      <c r="V23" s="654">
        <v>0</v>
      </c>
      <c r="W23" s="655">
        <v>0</v>
      </c>
      <c r="X23" s="656">
        <f>SUM(P23,R23,T23,V23)</f>
        <v>0</v>
      </c>
      <c r="Y23" s="657">
        <f t="shared" si="2"/>
        <v>0</v>
      </c>
    </row>
    <row r="24" spans="1:25" x14ac:dyDescent="0.25">
      <c r="A24" s="31" t="s">
        <v>112</v>
      </c>
      <c r="B24" s="117" t="s">
        <v>743</v>
      </c>
      <c r="C24" s="193">
        <v>0</v>
      </c>
      <c r="D24" s="306">
        <v>0</v>
      </c>
      <c r="E24" s="193">
        <v>0</v>
      </c>
      <c r="F24" s="306">
        <v>0</v>
      </c>
      <c r="G24" s="193">
        <v>0</v>
      </c>
      <c r="H24" s="306">
        <v>0</v>
      </c>
      <c r="I24" s="193">
        <v>0</v>
      </c>
      <c r="J24" s="306">
        <v>0</v>
      </c>
      <c r="K24" s="703">
        <f>SUM(C24,E24,G24,I24)</f>
        <v>0</v>
      </c>
      <c r="L24" s="704">
        <f t="shared" si="0"/>
        <v>0</v>
      </c>
      <c r="M24" s="46"/>
      <c r="N24" s="31" t="s">
        <v>112</v>
      </c>
      <c r="O24" s="117" t="s">
        <v>743</v>
      </c>
      <c r="P24" s="193">
        <v>0</v>
      </c>
      <c r="Q24" s="306">
        <v>0</v>
      </c>
      <c r="R24" s="193">
        <v>0</v>
      </c>
      <c r="S24" s="306">
        <v>0</v>
      </c>
      <c r="T24" s="193">
        <v>0</v>
      </c>
      <c r="U24" s="306">
        <v>0</v>
      </c>
      <c r="V24" s="193">
        <v>0</v>
      </c>
      <c r="W24" s="306">
        <v>0</v>
      </c>
      <c r="X24" s="703">
        <f>SUM(P24,R24,T24,V24)</f>
        <v>0</v>
      </c>
      <c r="Y24" s="704">
        <f t="shared" si="2"/>
        <v>0</v>
      </c>
    </row>
    <row r="25" spans="1:25" ht="15" customHeight="1" x14ac:dyDescent="0.25">
      <c r="A25" s="729" t="s">
        <v>177</v>
      </c>
      <c r="B25" s="845" t="s">
        <v>744</v>
      </c>
      <c r="C25" s="210">
        <f>SUM(C16,C19:C24)</f>
        <v>0</v>
      </c>
      <c r="D25" s="211">
        <f t="shared" ref="D25:L25" si="5">SUM(D16,D19:D24)</f>
        <v>0</v>
      </c>
      <c r="E25" s="210">
        <f t="shared" si="5"/>
        <v>0</v>
      </c>
      <c r="F25" s="211">
        <f t="shared" si="5"/>
        <v>0</v>
      </c>
      <c r="G25" s="210">
        <f t="shared" si="5"/>
        <v>0</v>
      </c>
      <c r="H25" s="211">
        <f t="shared" si="5"/>
        <v>0</v>
      </c>
      <c r="I25" s="210">
        <f t="shared" si="5"/>
        <v>0</v>
      </c>
      <c r="J25" s="211">
        <f t="shared" si="5"/>
        <v>0</v>
      </c>
      <c r="K25" s="210">
        <f t="shared" si="5"/>
        <v>0</v>
      </c>
      <c r="L25" s="211">
        <f t="shared" si="5"/>
        <v>0</v>
      </c>
      <c r="M25" s="46"/>
      <c r="N25" s="729" t="s">
        <v>177</v>
      </c>
      <c r="O25" s="845" t="s">
        <v>744</v>
      </c>
      <c r="P25" s="210">
        <f>SUM(P16,P19:P24)</f>
        <v>0</v>
      </c>
      <c r="Q25" s="211">
        <f t="shared" ref="Q25:Y25" si="6">SUM(Q16,Q19:Q24)</f>
        <v>0</v>
      </c>
      <c r="R25" s="210">
        <f t="shared" si="6"/>
        <v>0</v>
      </c>
      <c r="S25" s="211">
        <f t="shared" si="6"/>
        <v>0</v>
      </c>
      <c r="T25" s="210">
        <f t="shared" si="6"/>
        <v>0</v>
      </c>
      <c r="U25" s="211">
        <f t="shared" si="6"/>
        <v>0</v>
      </c>
      <c r="V25" s="210">
        <f t="shared" si="6"/>
        <v>0</v>
      </c>
      <c r="W25" s="211">
        <f t="shared" si="6"/>
        <v>0</v>
      </c>
      <c r="X25" s="210">
        <f t="shared" si="6"/>
        <v>0</v>
      </c>
      <c r="Y25" s="211">
        <f t="shared" si="6"/>
        <v>0</v>
      </c>
    </row>
    <row r="26" spans="1:25" x14ac:dyDescent="0.25">
      <c r="A26" s="21"/>
      <c r="B26" s="93"/>
      <c r="C26" s="902"/>
      <c r="D26" s="902"/>
      <c r="E26" s="902"/>
      <c r="F26" s="902"/>
      <c r="G26" s="902"/>
      <c r="H26" s="902"/>
      <c r="I26" s="902"/>
      <c r="J26" s="902"/>
      <c r="K26" s="902"/>
      <c r="L26" s="903"/>
      <c r="M26" s="46"/>
      <c r="N26" s="21"/>
      <c r="O26" s="93"/>
      <c r="P26" s="902"/>
      <c r="Q26" s="902"/>
      <c r="R26" s="902"/>
      <c r="S26" s="902"/>
      <c r="T26" s="902"/>
      <c r="U26" s="902"/>
      <c r="V26" s="902"/>
      <c r="W26" s="902"/>
      <c r="X26" s="902"/>
      <c r="Y26" s="903"/>
    </row>
    <row r="27" spans="1:25" x14ac:dyDescent="0.25">
      <c r="A27" s="34">
        <v>3</v>
      </c>
      <c r="B27" s="44" t="s">
        <v>745</v>
      </c>
      <c r="C27" s="899" t="s">
        <v>34</v>
      </c>
      <c r="D27" s="208" t="s">
        <v>34</v>
      </c>
      <c r="E27" s="208" t="s">
        <v>34</v>
      </c>
      <c r="F27" s="208" t="s">
        <v>34</v>
      </c>
      <c r="G27" s="208" t="s">
        <v>34</v>
      </c>
      <c r="H27" s="208" t="s">
        <v>34</v>
      </c>
      <c r="I27" s="208" t="s">
        <v>34</v>
      </c>
      <c r="J27" s="208" t="s">
        <v>34</v>
      </c>
      <c r="K27" s="208" t="s">
        <v>34</v>
      </c>
      <c r="L27" s="209" t="s">
        <v>34</v>
      </c>
      <c r="M27" s="46"/>
      <c r="N27" s="34">
        <v>3</v>
      </c>
      <c r="O27" s="44" t="s">
        <v>745</v>
      </c>
      <c r="P27" s="899" t="s">
        <v>34</v>
      </c>
      <c r="Q27" s="208" t="s">
        <v>34</v>
      </c>
      <c r="R27" s="208" t="s">
        <v>34</v>
      </c>
      <c r="S27" s="208" t="s">
        <v>34</v>
      </c>
      <c r="T27" s="208" t="s">
        <v>34</v>
      </c>
      <c r="U27" s="208" t="s">
        <v>34</v>
      </c>
      <c r="V27" s="208" t="s">
        <v>34</v>
      </c>
      <c r="W27" s="208" t="s">
        <v>34</v>
      </c>
      <c r="X27" s="208" t="s">
        <v>34</v>
      </c>
      <c r="Y27" s="209" t="s">
        <v>34</v>
      </c>
    </row>
    <row r="28" spans="1:25" x14ac:dyDescent="0.25">
      <c r="A28" s="7" t="s">
        <v>115</v>
      </c>
      <c r="B28" s="116" t="s">
        <v>746</v>
      </c>
      <c r="C28" s="699">
        <v>0</v>
      </c>
      <c r="D28" s="900">
        <v>0</v>
      </c>
      <c r="E28" s="699">
        <v>0</v>
      </c>
      <c r="F28" s="700">
        <v>0</v>
      </c>
      <c r="G28" s="699">
        <v>0</v>
      </c>
      <c r="H28" s="700">
        <v>0</v>
      </c>
      <c r="I28" s="699">
        <v>0</v>
      </c>
      <c r="J28" s="700">
        <v>0</v>
      </c>
      <c r="K28" s="701">
        <f t="shared" ref="K28:L31" si="7">SUM(C28,E28,G28,I28)</f>
        <v>0</v>
      </c>
      <c r="L28" s="702">
        <f t="shared" si="7"/>
        <v>0</v>
      </c>
      <c r="M28" s="46"/>
      <c r="N28" s="7" t="s">
        <v>115</v>
      </c>
      <c r="O28" s="116" t="s">
        <v>746</v>
      </c>
      <c r="P28" s="699">
        <v>0</v>
      </c>
      <c r="Q28" s="900">
        <v>0</v>
      </c>
      <c r="R28" s="699">
        <v>0</v>
      </c>
      <c r="S28" s="700">
        <v>0</v>
      </c>
      <c r="T28" s="699">
        <v>0</v>
      </c>
      <c r="U28" s="700">
        <v>0</v>
      </c>
      <c r="V28" s="699">
        <v>0</v>
      </c>
      <c r="W28" s="700">
        <v>0</v>
      </c>
      <c r="X28" s="701">
        <f t="shared" ref="X28:X31" si="8">SUM(P28,R28,T28,V28)</f>
        <v>0</v>
      </c>
      <c r="Y28" s="702">
        <f t="shared" ref="Y28:Y31" si="9">SUM(Q28,S28,U28,W28)</f>
        <v>0</v>
      </c>
    </row>
    <row r="29" spans="1:25" x14ac:dyDescent="0.25">
      <c r="A29" s="9" t="s">
        <v>117</v>
      </c>
      <c r="B29" s="118" t="s">
        <v>747</v>
      </c>
      <c r="C29" s="302">
        <v>0</v>
      </c>
      <c r="D29" s="901">
        <v>0</v>
      </c>
      <c r="E29" s="302">
        <v>0</v>
      </c>
      <c r="F29" s="303">
        <v>0</v>
      </c>
      <c r="G29" s="302">
        <v>0</v>
      </c>
      <c r="H29" s="303">
        <v>0</v>
      </c>
      <c r="I29" s="302">
        <v>0</v>
      </c>
      <c r="J29" s="303">
        <v>0</v>
      </c>
      <c r="K29" s="304">
        <f t="shared" si="7"/>
        <v>0</v>
      </c>
      <c r="L29" s="305">
        <f t="shared" si="7"/>
        <v>0</v>
      </c>
      <c r="M29" s="46"/>
      <c r="N29" s="9" t="s">
        <v>117</v>
      </c>
      <c r="O29" s="118" t="s">
        <v>747</v>
      </c>
      <c r="P29" s="302">
        <v>0</v>
      </c>
      <c r="Q29" s="901">
        <v>0</v>
      </c>
      <c r="R29" s="302">
        <v>0</v>
      </c>
      <c r="S29" s="303">
        <v>0</v>
      </c>
      <c r="T29" s="302">
        <v>0</v>
      </c>
      <c r="U29" s="303">
        <v>0</v>
      </c>
      <c r="V29" s="302">
        <v>0</v>
      </c>
      <c r="W29" s="303">
        <v>0</v>
      </c>
      <c r="X29" s="304">
        <f t="shared" si="8"/>
        <v>0</v>
      </c>
      <c r="Y29" s="305">
        <f t="shared" si="9"/>
        <v>0</v>
      </c>
    </row>
    <row r="30" spans="1:25" x14ac:dyDescent="0.25">
      <c r="A30" s="9" t="s">
        <v>119</v>
      </c>
      <c r="B30" s="118" t="s">
        <v>748</v>
      </c>
      <c r="C30" s="302">
        <v>0</v>
      </c>
      <c r="D30" s="901">
        <v>0</v>
      </c>
      <c r="E30" s="302">
        <v>0</v>
      </c>
      <c r="F30" s="303">
        <v>0</v>
      </c>
      <c r="G30" s="302">
        <v>0</v>
      </c>
      <c r="H30" s="303">
        <v>0</v>
      </c>
      <c r="I30" s="302">
        <v>0</v>
      </c>
      <c r="J30" s="303">
        <v>0</v>
      </c>
      <c r="K30" s="304">
        <f t="shared" si="7"/>
        <v>0</v>
      </c>
      <c r="L30" s="305">
        <f t="shared" si="7"/>
        <v>0</v>
      </c>
      <c r="M30" s="46"/>
      <c r="N30" s="9" t="s">
        <v>119</v>
      </c>
      <c r="O30" s="118" t="s">
        <v>748</v>
      </c>
      <c r="P30" s="302">
        <v>0</v>
      </c>
      <c r="Q30" s="901">
        <v>0</v>
      </c>
      <c r="R30" s="302">
        <v>0</v>
      </c>
      <c r="S30" s="303">
        <v>0</v>
      </c>
      <c r="T30" s="302">
        <v>0</v>
      </c>
      <c r="U30" s="303">
        <v>0</v>
      </c>
      <c r="V30" s="302">
        <v>0</v>
      </c>
      <c r="W30" s="303">
        <v>0</v>
      </c>
      <c r="X30" s="304">
        <f t="shared" si="8"/>
        <v>0</v>
      </c>
      <c r="Y30" s="305">
        <f t="shared" si="9"/>
        <v>0</v>
      </c>
    </row>
    <row r="31" spans="1:25" x14ac:dyDescent="0.25">
      <c r="A31" s="898" t="s">
        <v>121</v>
      </c>
      <c r="B31" s="694" t="s">
        <v>745</v>
      </c>
      <c r="C31" s="193">
        <v>0</v>
      </c>
      <c r="D31" s="920">
        <v>0</v>
      </c>
      <c r="E31" s="193">
        <v>0</v>
      </c>
      <c r="F31" s="306">
        <v>0</v>
      </c>
      <c r="G31" s="193">
        <v>0</v>
      </c>
      <c r="H31" s="306">
        <v>0</v>
      </c>
      <c r="I31" s="193">
        <v>0</v>
      </c>
      <c r="J31" s="306">
        <v>0</v>
      </c>
      <c r="K31" s="703">
        <f t="shared" si="7"/>
        <v>0</v>
      </c>
      <c r="L31" s="704">
        <f t="shared" si="7"/>
        <v>0</v>
      </c>
      <c r="M31" s="810"/>
      <c r="N31" s="898" t="s">
        <v>121</v>
      </c>
      <c r="O31" s="694" t="s">
        <v>745</v>
      </c>
      <c r="P31" s="193">
        <v>0</v>
      </c>
      <c r="Q31" s="920">
        <v>0</v>
      </c>
      <c r="R31" s="193">
        <v>0</v>
      </c>
      <c r="S31" s="306">
        <v>0</v>
      </c>
      <c r="T31" s="193">
        <v>0</v>
      </c>
      <c r="U31" s="306">
        <v>0</v>
      </c>
      <c r="V31" s="193">
        <v>0</v>
      </c>
      <c r="W31" s="306">
        <v>0</v>
      </c>
      <c r="X31" s="703">
        <f t="shared" si="8"/>
        <v>0</v>
      </c>
      <c r="Y31" s="704">
        <f t="shared" si="9"/>
        <v>0</v>
      </c>
    </row>
    <row r="32" spans="1:25" ht="27" x14ac:dyDescent="0.25">
      <c r="A32" s="874"/>
      <c r="B32" s="874" t="s">
        <v>749</v>
      </c>
      <c r="C32" s="915"/>
      <c r="D32" s="915"/>
      <c r="E32" s="915"/>
      <c r="F32" s="915"/>
      <c r="G32" s="915"/>
      <c r="H32" s="915"/>
      <c r="I32" s="915"/>
      <c r="J32" s="915"/>
      <c r="K32" s="916"/>
      <c r="L32" s="1208"/>
      <c r="M32" s="810"/>
      <c r="N32" s="874"/>
      <c r="O32" s="874" t="s">
        <v>749</v>
      </c>
      <c r="P32" s="915"/>
      <c r="Q32" s="915"/>
      <c r="R32" s="915"/>
      <c r="S32" s="915"/>
      <c r="T32" s="915"/>
      <c r="U32" s="915"/>
      <c r="V32" s="915"/>
      <c r="W32" s="915"/>
      <c r="X32" s="916"/>
      <c r="Y32" s="916"/>
    </row>
    <row r="33" spans="1:25" ht="41.25" customHeight="1" x14ac:dyDescent="0.25">
      <c r="A33" s="380"/>
      <c r="B33" s="937"/>
      <c r="C33" s="918"/>
      <c r="D33" s="918"/>
      <c r="E33" s="918"/>
      <c r="F33" s="918"/>
      <c r="G33" s="918"/>
      <c r="H33" s="918"/>
      <c r="I33" s="918"/>
      <c r="J33" s="918"/>
      <c r="K33" s="919"/>
      <c r="L33" s="1209"/>
      <c r="M33" s="810"/>
      <c r="N33" s="380"/>
      <c r="O33" s="937"/>
      <c r="P33" s="918"/>
      <c r="Q33" s="918"/>
      <c r="R33" s="918"/>
      <c r="S33" s="918"/>
      <c r="T33" s="918"/>
      <c r="U33" s="918"/>
      <c r="V33" s="918"/>
      <c r="W33" s="918"/>
      <c r="X33" s="919"/>
      <c r="Y33" s="919"/>
    </row>
    <row r="34" spans="1:25" x14ac:dyDescent="0.25">
      <c r="A34" s="152" t="s">
        <v>123</v>
      </c>
      <c r="B34" s="43" t="s">
        <v>750</v>
      </c>
      <c r="C34" s="913">
        <f t="shared" ref="C34:L34" si="10">SUM(C28:C31)</f>
        <v>0</v>
      </c>
      <c r="D34" s="917">
        <f t="shared" si="10"/>
        <v>0</v>
      </c>
      <c r="E34" s="913">
        <f t="shared" si="10"/>
        <v>0</v>
      </c>
      <c r="F34" s="914">
        <f t="shared" si="10"/>
        <v>0</v>
      </c>
      <c r="G34" s="913">
        <f t="shared" si="10"/>
        <v>0</v>
      </c>
      <c r="H34" s="914">
        <f t="shared" si="10"/>
        <v>0</v>
      </c>
      <c r="I34" s="913">
        <f t="shared" si="10"/>
        <v>0</v>
      </c>
      <c r="J34" s="914">
        <f t="shared" si="10"/>
        <v>0</v>
      </c>
      <c r="K34" s="913">
        <f t="shared" si="10"/>
        <v>0</v>
      </c>
      <c r="L34" s="914">
        <f t="shared" si="10"/>
        <v>0</v>
      </c>
      <c r="M34" s="350"/>
      <c r="N34" s="152" t="s">
        <v>123</v>
      </c>
      <c r="O34" s="43" t="s">
        <v>750</v>
      </c>
      <c r="P34" s="913">
        <f t="shared" ref="P34:Y34" si="11">SUM(P28:P31)</f>
        <v>0</v>
      </c>
      <c r="Q34" s="917">
        <f t="shared" si="11"/>
        <v>0</v>
      </c>
      <c r="R34" s="913">
        <f t="shared" si="11"/>
        <v>0</v>
      </c>
      <c r="S34" s="914">
        <f t="shared" si="11"/>
        <v>0</v>
      </c>
      <c r="T34" s="913">
        <f t="shared" si="11"/>
        <v>0</v>
      </c>
      <c r="U34" s="914">
        <f t="shared" si="11"/>
        <v>0</v>
      </c>
      <c r="V34" s="913">
        <f t="shared" si="11"/>
        <v>0</v>
      </c>
      <c r="W34" s="914">
        <f t="shared" si="11"/>
        <v>0</v>
      </c>
      <c r="X34" s="913">
        <f t="shared" si="11"/>
        <v>0</v>
      </c>
      <c r="Y34" s="914">
        <f t="shared" si="11"/>
        <v>0</v>
      </c>
    </row>
    <row r="35" spans="1:25" x14ac:dyDescent="0.25">
      <c r="A35" s="21"/>
      <c r="B35" s="93"/>
      <c r="C35" s="908"/>
      <c r="D35" s="908"/>
      <c r="E35" s="908"/>
      <c r="F35" s="908"/>
      <c r="G35" s="908"/>
      <c r="H35" s="908"/>
      <c r="I35" s="908"/>
      <c r="J35" s="908"/>
      <c r="K35" s="908"/>
      <c r="L35" s="909"/>
      <c r="M35" s="350"/>
      <c r="N35" s="21"/>
      <c r="O35" s="93"/>
      <c r="P35" s="908"/>
      <c r="Q35" s="908"/>
      <c r="R35" s="908"/>
      <c r="S35" s="908"/>
      <c r="T35" s="908"/>
      <c r="U35" s="908"/>
      <c r="V35" s="908"/>
      <c r="W35" s="908"/>
      <c r="X35" s="908"/>
      <c r="Y35" s="909"/>
    </row>
    <row r="36" spans="1:25" x14ac:dyDescent="0.25">
      <c r="A36" s="34">
        <v>4</v>
      </c>
      <c r="B36" s="45" t="s">
        <v>751</v>
      </c>
      <c r="C36" s="899" t="s">
        <v>34</v>
      </c>
      <c r="D36" s="208" t="s">
        <v>34</v>
      </c>
      <c r="E36" s="208" t="s">
        <v>34</v>
      </c>
      <c r="F36" s="208" t="s">
        <v>34</v>
      </c>
      <c r="G36" s="208" t="s">
        <v>34</v>
      </c>
      <c r="H36" s="208" t="s">
        <v>34</v>
      </c>
      <c r="I36" s="208" t="s">
        <v>34</v>
      </c>
      <c r="J36" s="208" t="s">
        <v>34</v>
      </c>
      <c r="K36" s="208" t="s">
        <v>34</v>
      </c>
      <c r="L36" s="209" t="s">
        <v>34</v>
      </c>
      <c r="M36" s="46"/>
      <c r="N36" s="34">
        <v>4</v>
      </c>
      <c r="O36" s="45" t="s">
        <v>751</v>
      </c>
      <c r="P36" s="899" t="s">
        <v>34</v>
      </c>
      <c r="Q36" s="208" t="s">
        <v>34</v>
      </c>
      <c r="R36" s="208" t="s">
        <v>34</v>
      </c>
      <c r="S36" s="208" t="s">
        <v>34</v>
      </c>
      <c r="T36" s="208" t="s">
        <v>34</v>
      </c>
      <c r="U36" s="208" t="s">
        <v>34</v>
      </c>
      <c r="V36" s="208" t="s">
        <v>34</v>
      </c>
      <c r="W36" s="208" t="s">
        <v>34</v>
      </c>
      <c r="X36" s="208" t="s">
        <v>34</v>
      </c>
      <c r="Y36" s="209" t="s">
        <v>34</v>
      </c>
    </row>
    <row r="37" spans="1:25" x14ac:dyDescent="0.25">
      <c r="A37" s="904" t="s">
        <v>275</v>
      </c>
      <c r="B37" s="906" t="s">
        <v>752</v>
      </c>
      <c r="C37" s="699">
        <v>0</v>
      </c>
      <c r="D37" s="700">
        <v>0</v>
      </c>
      <c r="E37" s="699">
        <v>0</v>
      </c>
      <c r="F37" s="700">
        <v>0</v>
      </c>
      <c r="G37" s="699">
        <v>0</v>
      </c>
      <c r="H37" s="700">
        <v>0</v>
      </c>
      <c r="I37" s="699">
        <v>0</v>
      </c>
      <c r="J37" s="700">
        <v>0</v>
      </c>
      <c r="K37" s="701">
        <f t="shared" ref="K37:L39" si="12">SUM(C37,E37,G37,I37)</f>
        <v>0</v>
      </c>
      <c r="L37" s="702">
        <f t="shared" si="12"/>
        <v>0</v>
      </c>
      <c r="M37" s="46"/>
      <c r="N37" s="904" t="s">
        <v>275</v>
      </c>
      <c r="O37" s="906" t="s">
        <v>752</v>
      </c>
      <c r="P37" s="699">
        <v>0</v>
      </c>
      <c r="Q37" s="700">
        <v>0</v>
      </c>
      <c r="R37" s="699">
        <v>0</v>
      </c>
      <c r="S37" s="700">
        <v>0</v>
      </c>
      <c r="T37" s="699">
        <v>0</v>
      </c>
      <c r="U37" s="700">
        <v>0</v>
      </c>
      <c r="V37" s="699">
        <v>0</v>
      </c>
      <c r="W37" s="700">
        <v>0</v>
      </c>
      <c r="X37" s="701">
        <f t="shared" ref="X37" si="13">SUM(P37,R37,T37,V37)</f>
        <v>0</v>
      </c>
      <c r="Y37" s="702">
        <f t="shared" ref="Y37:Y39" si="14">SUM(Q37,S37,U37,W37)</f>
        <v>0</v>
      </c>
    </row>
    <row r="38" spans="1:25" x14ac:dyDescent="0.25">
      <c r="A38" s="9" t="s">
        <v>284</v>
      </c>
      <c r="B38" s="907" t="s">
        <v>753</v>
      </c>
      <c r="C38" s="302">
        <v>0</v>
      </c>
      <c r="D38" s="303">
        <v>0</v>
      </c>
      <c r="E38" s="302">
        <v>0</v>
      </c>
      <c r="F38" s="303">
        <v>0</v>
      </c>
      <c r="G38" s="302">
        <v>0</v>
      </c>
      <c r="H38" s="303">
        <v>0</v>
      </c>
      <c r="I38" s="302">
        <v>0</v>
      </c>
      <c r="J38" s="303">
        <v>0</v>
      </c>
      <c r="K38" s="304">
        <f>SUM(C38,E38,G38,I38)</f>
        <v>0</v>
      </c>
      <c r="L38" s="305">
        <f t="shared" si="12"/>
        <v>0</v>
      </c>
      <c r="M38" s="46"/>
      <c r="N38" s="9" t="s">
        <v>284</v>
      </c>
      <c r="O38" s="907" t="s">
        <v>753</v>
      </c>
      <c r="P38" s="302">
        <v>0</v>
      </c>
      <c r="Q38" s="303">
        <v>0</v>
      </c>
      <c r="R38" s="302">
        <v>0</v>
      </c>
      <c r="S38" s="303">
        <v>0</v>
      </c>
      <c r="T38" s="302">
        <v>0</v>
      </c>
      <c r="U38" s="303">
        <v>0</v>
      </c>
      <c r="V38" s="302">
        <v>0</v>
      </c>
      <c r="W38" s="303">
        <v>0</v>
      </c>
      <c r="X38" s="304">
        <f>SUM(P38,R38,T38,V38)</f>
        <v>0</v>
      </c>
      <c r="Y38" s="305">
        <f t="shared" si="14"/>
        <v>0</v>
      </c>
    </row>
    <row r="39" spans="1:25" x14ac:dyDescent="0.25">
      <c r="A39" s="9" t="s">
        <v>292</v>
      </c>
      <c r="B39" s="907" t="s">
        <v>754</v>
      </c>
      <c r="C39" s="193">
        <v>0</v>
      </c>
      <c r="D39" s="306">
        <v>0</v>
      </c>
      <c r="E39" s="193">
        <v>0</v>
      </c>
      <c r="F39" s="306">
        <v>0</v>
      </c>
      <c r="G39" s="193">
        <v>0</v>
      </c>
      <c r="H39" s="306">
        <v>0</v>
      </c>
      <c r="I39" s="193">
        <v>0</v>
      </c>
      <c r="J39" s="306">
        <v>0</v>
      </c>
      <c r="K39" s="703">
        <f t="shared" si="12"/>
        <v>0</v>
      </c>
      <c r="L39" s="704">
        <f t="shared" si="12"/>
        <v>0</v>
      </c>
      <c r="M39" s="810"/>
      <c r="N39" s="9" t="s">
        <v>292</v>
      </c>
      <c r="O39" s="907" t="s">
        <v>754</v>
      </c>
      <c r="P39" s="193">
        <v>0</v>
      </c>
      <c r="Q39" s="306">
        <v>0</v>
      </c>
      <c r="R39" s="193">
        <v>0</v>
      </c>
      <c r="S39" s="306">
        <v>0</v>
      </c>
      <c r="T39" s="193">
        <v>0</v>
      </c>
      <c r="U39" s="306">
        <v>0</v>
      </c>
      <c r="V39" s="193">
        <v>0</v>
      </c>
      <c r="W39" s="306">
        <v>0</v>
      </c>
      <c r="X39" s="703">
        <f t="shared" ref="X39" si="15">SUM(P39,R39,T39,V39)</f>
        <v>0</v>
      </c>
      <c r="Y39" s="704">
        <f t="shared" si="14"/>
        <v>0</v>
      </c>
    </row>
    <row r="40" spans="1:25" ht="27" x14ac:dyDescent="0.25">
      <c r="A40" s="874"/>
      <c r="B40" s="874" t="s">
        <v>755</v>
      </c>
      <c r="C40" s="915"/>
      <c r="D40" s="915"/>
      <c r="E40" s="915"/>
      <c r="F40" s="915"/>
      <c r="G40" s="915"/>
      <c r="H40" s="915"/>
      <c r="I40" s="915"/>
      <c r="J40" s="915"/>
      <c r="K40" s="916"/>
      <c r="L40" s="1208"/>
      <c r="M40" s="810"/>
      <c r="N40" s="874"/>
      <c r="O40" s="874" t="s">
        <v>755</v>
      </c>
      <c r="P40" s="915"/>
      <c r="Q40" s="915"/>
      <c r="R40" s="915"/>
      <c r="S40" s="915"/>
      <c r="T40" s="915"/>
      <c r="U40" s="915"/>
      <c r="V40" s="915"/>
      <c r="W40" s="915"/>
      <c r="X40" s="916"/>
      <c r="Y40" s="916"/>
    </row>
    <row r="41" spans="1:25" ht="41.25" customHeight="1" x14ac:dyDescent="0.25">
      <c r="A41" s="898"/>
      <c r="B41" s="938"/>
      <c r="C41" s="915"/>
      <c r="D41" s="915"/>
      <c r="E41" s="915"/>
      <c r="F41" s="915"/>
      <c r="G41" s="915"/>
      <c r="H41" s="915"/>
      <c r="I41" s="915"/>
      <c r="J41" s="915"/>
      <c r="K41" s="916"/>
      <c r="L41" s="1208"/>
      <c r="M41" s="810"/>
      <c r="N41" s="898"/>
      <c r="O41" s="938"/>
      <c r="P41" s="915"/>
      <c r="Q41" s="915"/>
      <c r="R41" s="915"/>
      <c r="S41" s="915"/>
      <c r="T41" s="915"/>
      <c r="U41" s="915"/>
      <c r="V41" s="915"/>
      <c r="W41" s="915"/>
      <c r="X41" s="916"/>
      <c r="Y41" s="916"/>
    </row>
    <row r="42" spans="1:25" x14ac:dyDescent="0.25">
      <c r="A42" s="22" t="s">
        <v>294</v>
      </c>
      <c r="B42" s="905" t="s">
        <v>756</v>
      </c>
      <c r="C42" s="210">
        <f>SUM(C37:C39)</f>
        <v>0</v>
      </c>
      <c r="D42" s="211">
        <f t="shared" ref="D42:J42" si="16">SUM(D37:D39)</f>
        <v>0</v>
      </c>
      <c r="E42" s="210">
        <f t="shared" si="16"/>
        <v>0</v>
      </c>
      <c r="F42" s="211">
        <f t="shared" si="16"/>
        <v>0</v>
      </c>
      <c r="G42" s="210">
        <f>SUM(G37:G39)</f>
        <v>0</v>
      </c>
      <c r="H42" s="211">
        <f>SUM(H37:H39)</f>
        <v>0</v>
      </c>
      <c r="I42" s="210">
        <f t="shared" si="16"/>
        <v>0</v>
      </c>
      <c r="J42" s="211">
        <f t="shared" si="16"/>
        <v>0</v>
      </c>
      <c r="K42" s="210">
        <f>SUM(K37:K39)</f>
        <v>0</v>
      </c>
      <c r="L42" s="211">
        <f>SUM(L37:L39)</f>
        <v>0</v>
      </c>
      <c r="M42" s="350"/>
      <c r="N42" s="22" t="s">
        <v>294</v>
      </c>
      <c r="O42" s="905" t="s">
        <v>756</v>
      </c>
      <c r="P42" s="210">
        <f>SUM(P37:P39)</f>
        <v>0</v>
      </c>
      <c r="Q42" s="211">
        <f t="shared" ref="Q42:S42" si="17">SUM(Q37:Q39)</f>
        <v>0</v>
      </c>
      <c r="R42" s="210">
        <f t="shared" si="17"/>
        <v>0</v>
      </c>
      <c r="S42" s="211">
        <f t="shared" si="17"/>
        <v>0</v>
      </c>
      <c r="T42" s="210">
        <f>SUM(T37:T39)</f>
        <v>0</v>
      </c>
      <c r="U42" s="211">
        <f>SUM(U37:U39)</f>
        <v>0</v>
      </c>
      <c r="V42" s="210">
        <f t="shared" ref="V42:W42" si="18">SUM(V37:V39)</f>
        <v>0</v>
      </c>
      <c r="W42" s="211">
        <f t="shared" si="18"/>
        <v>0</v>
      </c>
      <c r="X42" s="210">
        <f>SUM(X37:X39)</f>
        <v>0</v>
      </c>
      <c r="Y42" s="211">
        <f>SUM(Y37:Y39)</f>
        <v>0</v>
      </c>
    </row>
    <row r="43" spans="1:25" x14ac:dyDescent="0.25">
      <c r="A43" s="21"/>
      <c r="B43" s="93"/>
      <c r="C43" s="217"/>
      <c r="D43" s="217"/>
      <c r="E43" s="217"/>
      <c r="F43" s="217"/>
      <c r="G43" s="217"/>
      <c r="H43" s="217"/>
      <c r="I43" s="217"/>
      <c r="J43" s="217"/>
      <c r="K43" s="217"/>
      <c r="L43" s="218"/>
      <c r="M43" s="350"/>
      <c r="N43" s="21"/>
      <c r="O43" s="93"/>
      <c r="P43" s="217"/>
      <c r="Q43" s="217"/>
      <c r="R43" s="217"/>
      <c r="S43" s="217"/>
      <c r="T43" s="217"/>
      <c r="U43" s="217"/>
      <c r="V43" s="217"/>
      <c r="W43" s="217"/>
      <c r="X43" s="217"/>
      <c r="Y43" s="218"/>
    </row>
    <row r="44" spans="1:25" x14ac:dyDescent="0.25">
      <c r="A44" s="34">
        <v>5</v>
      </c>
      <c r="B44" s="45" t="s">
        <v>757</v>
      </c>
      <c r="C44" s="899" t="s">
        <v>34</v>
      </c>
      <c r="D44" s="208" t="s">
        <v>34</v>
      </c>
      <c r="E44" s="208" t="s">
        <v>34</v>
      </c>
      <c r="F44" s="208" t="s">
        <v>34</v>
      </c>
      <c r="G44" s="208" t="s">
        <v>34</v>
      </c>
      <c r="H44" s="208" t="s">
        <v>34</v>
      </c>
      <c r="I44" s="208" t="s">
        <v>34</v>
      </c>
      <c r="J44" s="208" t="s">
        <v>34</v>
      </c>
      <c r="K44" s="208" t="s">
        <v>34</v>
      </c>
      <c r="L44" s="209" t="s">
        <v>34</v>
      </c>
      <c r="M44" s="46"/>
      <c r="N44" s="34">
        <v>5</v>
      </c>
      <c r="O44" s="45" t="s">
        <v>757</v>
      </c>
      <c r="P44" s="899" t="s">
        <v>34</v>
      </c>
      <c r="Q44" s="208" t="s">
        <v>34</v>
      </c>
      <c r="R44" s="208" t="s">
        <v>34</v>
      </c>
      <c r="S44" s="208" t="s">
        <v>34</v>
      </c>
      <c r="T44" s="208" t="s">
        <v>34</v>
      </c>
      <c r="U44" s="208" t="s">
        <v>34</v>
      </c>
      <c r="V44" s="208" t="s">
        <v>34</v>
      </c>
      <c r="W44" s="208" t="s">
        <v>34</v>
      </c>
      <c r="X44" s="208" t="s">
        <v>34</v>
      </c>
      <c r="Y44" s="209" t="s">
        <v>34</v>
      </c>
    </row>
    <row r="45" spans="1:25" x14ac:dyDescent="0.25">
      <c r="A45" s="904" t="s">
        <v>509</v>
      </c>
      <c r="B45" s="906" t="s">
        <v>758</v>
      </c>
      <c r="C45" s="298">
        <v>0</v>
      </c>
      <c r="D45" s="299">
        <v>0</v>
      </c>
      <c r="E45" s="298">
        <v>0</v>
      </c>
      <c r="F45" s="299">
        <v>0</v>
      </c>
      <c r="G45" s="298">
        <v>0</v>
      </c>
      <c r="H45" s="299">
        <v>0</v>
      </c>
      <c r="I45" s="298">
        <v>0</v>
      </c>
      <c r="J45" s="299">
        <v>0</v>
      </c>
      <c r="K45" s="300">
        <f t="shared" ref="K45:L48" si="19">SUM(C45,E45,G45,I45)</f>
        <v>0</v>
      </c>
      <c r="L45" s="301">
        <f t="shared" si="19"/>
        <v>0</v>
      </c>
      <c r="M45" s="46"/>
      <c r="N45" s="904" t="s">
        <v>509</v>
      </c>
      <c r="O45" s="906" t="s">
        <v>758</v>
      </c>
      <c r="P45" s="298">
        <v>0</v>
      </c>
      <c r="Q45" s="299">
        <v>0</v>
      </c>
      <c r="R45" s="298">
        <v>0</v>
      </c>
      <c r="S45" s="299">
        <v>0</v>
      </c>
      <c r="T45" s="298">
        <v>0</v>
      </c>
      <c r="U45" s="299">
        <v>0</v>
      </c>
      <c r="V45" s="298">
        <v>0</v>
      </c>
      <c r="W45" s="299">
        <v>0</v>
      </c>
      <c r="X45" s="300">
        <f t="shared" ref="X45" si="20">SUM(P45,R45,T45,V45)</f>
        <v>0</v>
      </c>
      <c r="Y45" s="301">
        <f t="shared" ref="Y45" si="21">SUM(Q45,S45,U45,W45)</f>
        <v>0</v>
      </c>
    </row>
    <row r="46" spans="1:25" x14ac:dyDescent="0.25">
      <c r="A46" s="9" t="s">
        <v>510</v>
      </c>
      <c r="B46" s="907" t="s">
        <v>759</v>
      </c>
      <c r="C46" s="302">
        <v>0</v>
      </c>
      <c r="D46" s="303">
        <v>0</v>
      </c>
      <c r="E46" s="302">
        <v>0</v>
      </c>
      <c r="F46" s="303">
        <v>0</v>
      </c>
      <c r="G46" s="302">
        <v>0</v>
      </c>
      <c r="H46" s="303">
        <v>0</v>
      </c>
      <c r="I46" s="302">
        <v>0</v>
      </c>
      <c r="J46" s="303">
        <v>0</v>
      </c>
      <c r="K46" s="304">
        <f>SUM(C46,E46,G46,I46)</f>
        <v>0</v>
      </c>
      <c r="L46" s="305">
        <f>SUM(D46,F46,H46,J46)</f>
        <v>0</v>
      </c>
      <c r="M46" s="46"/>
      <c r="N46" s="9" t="s">
        <v>510</v>
      </c>
      <c r="O46" s="907" t="s">
        <v>759</v>
      </c>
      <c r="P46" s="302">
        <v>0</v>
      </c>
      <c r="Q46" s="303">
        <v>0</v>
      </c>
      <c r="R46" s="302">
        <v>0</v>
      </c>
      <c r="S46" s="303">
        <v>0</v>
      </c>
      <c r="T46" s="302">
        <v>0</v>
      </c>
      <c r="U46" s="303">
        <v>0</v>
      </c>
      <c r="V46" s="302">
        <v>0</v>
      </c>
      <c r="W46" s="303">
        <v>0</v>
      </c>
      <c r="X46" s="304">
        <f>SUM(P46,R46,T46,V46)</f>
        <v>0</v>
      </c>
      <c r="Y46" s="305">
        <f>SUM(Q46,S46,U46,W46)</f>
        <v>0</v>
      </c>
    </row>
    <row r="47" spans="1:25" ht="27" x14ac:dyDescent="0.25">
      <c r="A47" s="145" t="s">
        <v>511</v>
      </c>
      <c r="B47" s="630" t="s">
        <v>760</v>
      </c>
      <c r="C47" s="654">
        <v>0</v>
      </c>
      <c r="D47" s="655">
        <v>0</v>
      </c>
      <c r="E47" s="654">
        <v>0</v>
      </c>
      <c r="F47" s="655">
        <v>0</v>
      </c>
      <c r="G47" s="654">
        <v>0</v>
      </c>
      <c r="H47" s="655">
        <v>0</v>
      </c>
      <c r="I47" s="654">
        <v>0</v>
      </c>
      <c r="J47" s="655">
        <v>0</v>
      </c>
      <c r="K47" s="656">
        <f t="shared" si="19"/>
        <v>0</v>
      </c>
      <c r="L47" s="657">
        <f t="shared" si="19"/>
        <v>0</v>
      </c>
      <c r="M47" s="46"/>
      <c r="N47" s="145" t="s">
        <v>511</v>
      </c>
      <c r="O47" s="630" t="s">
        <v>760</v>
      </c>
      <c r="P47" s="654">
        <v>0</v>
      </c>
      <c r="Q47" s="655">
        <v>0</v>
      </c>
      <c r="R47" s="654">
        <v>0</v>
      </c>
      <c r="S47" s="655">
        <v>0</v>
      </c>
      <c r="T47" s="654">
        <v>0</v>
      </c>
      <c r="U47" s="655">
        <v>0</v>
      </c>
      <c r="V47" s="654">
        <v>0</v>
      </c>
      <c r="W47" s="655">
        <v>0</v>
      </c>
      <c r="X47" s="656">
        <f t="shared" ref="X47:X48" si="22">SUM(P47,R47,T47,V47)</f>
        <v>0</v>
      </c>
      <c r="Y47" s="657">
        <f t="shared" ref="Y47" si="23">SUM(Q47,S47,U47,W47)</f>
        <v>0</v>
      </c>
    </row>
    <row r="48" spans="1:25" x14ac:dyDescent="0.25">
      <c r="A48" s="9" t="s">
        <v>761</v>
      </c>
      <c r="B48" s="910" t="s">
        <v>757</v>
      </c>
      <c r="C48" s="193">
        <v>0</v>
      </c>
      <c r="D48" s="306">
        <v>0</v>
      </c>
      <c r="E48" s="193">
        <v>0</v>
      </c>
      <c r="F48" s="306">
        <v>0</v>
      </c>
      <c r="G48" s="193">
        <v>0</v>
      </c>
      <c r="H48" s="306">
        <v>0</v>
      </c>
      <c r="I48" s="193">
        <v>0</v>
      </c>
      <c r="J48" s="306">
        <v>0</v>
      </c>
      <c r="K48" s="703">
        <f t="shared" si="19"/>
        <v>0</v>
      </c>
      <c r="L48" s="704">
        <f>SUM(D48,F48,H48,J48)</f>
        <v>0</v>
      </c>
      <c r="M48" s="810"/>
      <c r="N48" s="9" t="s">
        <v>761</v>
      </c>
      <c r="O48" s="910" t="s">
        <v>757</v>
      </c>
      <c r="P48" s="193">
        <v>0</v>
      </c>
      <c r="Q48" s="306">
        <v>0</v>
      </c>
      <c r="R48" s="193">
        <v>0</v>
      </c>
      <c r="S48" s="306">
        <v>0</v>
      </c>
      <c r="T48" s="193">
        <v>0</v>
      </c>
      <c r="U48" s="306">
        <v>0</v>
      </c>
      <c r="V48" s="193">
        <v>0</v>
      </c>
      <c r="W48" s="306">
        <v>0</v>
      </c>
      <c r="X48" s="703">
        <f t="shared" si="22"/>
        <v>0</v>
      </c>
      <c r="Y48" s="704">
        <f>SUM(Q48,S48,U48,W48)</f>
        <v>0</v>
      </c>
    </row>
    <row r="49" spans="1:25" ht="27" x14ac:dyDescent="0.25">
      <c r="A49" s="874"/>
      <c r="B49" s="874" t="s">
        <v>762</v>
      </c>
      <c r="C49" s="915"/>
      <c r="D49" s="915"/>
      <c r="E49" s="915"/>
      <c r="F49" s="915"/>
      <c r="G49" s="915"/>
      <c r="H49" s="915"/>
      <c r="I49" s="915"/>
      <c r="J49" s="915"/>
      <c r="K49" s="916"/>
      <c r="L49" s="1208"/>
      <c r="M49" s="810"/>
      <c r="N49" s="874"/>
      <c r="O49" s="874" t="s">
        <v>762</v>
      </c>
      <c r="P49" s="915"/>
      <c r="Q49" s="915"/>
      <c r="R49" s="915"/>
      <c r="S49" s="915"/>
      <c r="T49" s="915"/>
      <c r="U49" s="915"/>
      <c r="V49" s="915"/>
      <c r="W49" s="915"/>
      <c r="X49" s="916"/>
      <c r="Y49" s="916"/>
    </row>
    <row r="50" spans="1:25" ht="41.25" customHeight="1" x14ac:dyDescent="0.25">
      <c r="A50" s="898"/>
      <c r="B50" s="938"/>
      <c r="C50" s="915"/>
      <c r="D50" s="915"/>
      <c r="E50" s="915"/>
      <c r="F50" s="915"/>
      <c r="G50" s="915"/>
      <c r="H50" s="915"/>
      <c r="I50" s="915"/>
      <c r="J50" s="915"/>
      <c r="K50" s="916"/>
      <c r="L50" s="1208"/>
      <c r="M50" s="810"/>
      <c r="N50" s="898"/>
      <c r="O50" s="938"/>
      <c r="P50" s="915"/>
      <c r="Q50" s="915"/>
      <c r="R50" s="915"/>
      <c r="S50" s="915"/>
      <c r="T50" s="915"/>
      <c r="U50" s="915"/>
      <c r="V50" s="915"/>
      <c r="W50" s="915"/>
      <c r="X50" s="916"/>
      <c r="Y50" s="916"/>
    </row>
    <row r="51" spans="1:25" x14ac:dyDescent="0.25">
      <c r="A51" s="22" t="s">
        <v>763</v>
      </c>
      <c r="B51" s="905" t="s">
        <v>764</v>
      </c>
      <c r="C51" s="210">
        <f t="shared" ref="C51:L51" si="24">SUM(C45:C48)</f>
        <v>0</v>
      </c>
      <c r="D51" s="211">
        <f t="shared" si="24"/>
        <v>0</v>
      </c>
      <c r="E51" s="210">
        <f t="shared" si="24"/>
        <v>0</v>
      </c>
      <c r="F51" s="211">
        <f t="shared" si="24"/>
        <v>0</v>
      </c>
      <c r="G51" s="210">
        <f t="shared" si="24"/>
        <v>0</v>
      </c>
      <c r="H51" s="211">
        <f t="shared" si="24"/>
        <v>0</v>
      </c>
      <c r="I51" s="210">
        <f t="shared" si="24"/>
        <v>0</v>
      </c>
      <c r="J51" s="211">
        <f t="shared" si="24"/>
        <v>0</v>
      </c>
      <c r="K51" s="210">
        <f t="shared" si="24"/>
        <v>0</v>
      </c>
      <c r="L51" s="211">
        <f t="shared" si="24"/>
        <v>0</v>
      </c>
      <c r="M51" s="350"/>
      <c r="N51" s="22" t="s">
        <v>763</v>
      </c>
      <c r="O51" s="905" t="s">
        <v>764</v>
      </c>
      <c r="P51" s="210">
        <f t="shared" ref="P51:Y51" si="25">SUM(P45:P48)</f>
        <v>0</v>
      </c>
      <c r="Q51" s="211">
        <f t="shared" si="25"/>
        <v>0</v>
      </c>
      <c r="R51" s="210">
        <f t="shared" si="25"/>
        <v>0</v>
      </c>
      <c r="S51" s="211">
        <f t="shared" si="25"/>
        <v>0</v>
      </c>
      <c r="T51" s="210">
        <f t="shared" si="25"/>
        <v>0</v>
      </c>
      <c r="U51" s="211">
        <f t="shared" si="25"/>
        <v>0</v>
      </c>
      <c r="V51" s="210">
        <f t="shared" si="25"/>
        <v>0</v>
      </c>
      <c r="W51" s="211">
        <f t="shared" si="25"/>
        <v>0</v>
      </c>
      <c r="X51" s="210">
        <f t="shared" si="25"/>
        <v>0</v>
      </c>
      <c r="Y51" s="211">
        <f t="shared" si="25"/>
        <v>0</v>
      </c>
    </row>
    <row r="52" spans="1:25" x14ac:dyDescent="0.25">
      <c r="A52" s="21"/>
      <c r="B52" s="93"/>
      <c r="C52" s="212"/>
      <c r="D52" s="212"/>
      <c r="E52" s="212"/>
      <c r="F52" s="212"/>
      <c r="G52" s="212"/>
      <c r="H52" s="212"/>
      <c r="I52" s="212"/>
      <c r="J52" s="212"/>
      <c r="K52" s="212"/>
      <c r="L52" s="213"/>
      <c r="M52" s="350"/>
      <c r="N52" s="21"/>
      <c r="O52" s="93"/>
      <c r="P52" s="212"/>
      <c r="Q52" s="212"/>
      <c r="R52" s="212"/>
      <c r="S52" s="212"/>
      <c r="T52" s="212"/>
      <c r="U52" s="212"/>
      <c r="V52" s="212"/>
      <c r="W52" s="212"/>
      <c r="X52" s="212"/>
      <c r="Y52" s="213"/>
    </row>
    <row r="53" spans="1:25" x14ac:dyDescent="0.25">
      <c r="A53" s="22">
        <v>6</v>
      </c>
      <c r="B53" s="24" t="s">
        <v>765</v>
      </c>
      <c r="C53" s="210">
        <f t="shared" ref="C53:L53" si="26">SUM(C25,C34,C42,C51)</f>
        <v>0</v>
      </c>
      <c r="D53" s="211">
        <f t="shared" si="26"/>
        <v>0</v>
      </c>
      <c r="E53" s="210">
        <f t="shared" si="26"/>
        <v>0</v>
      </c>
      <c r="F53" s="211">
        <f t="shared" si="26"/>
        <v>0</v>
      </c>
      <c r="G53" s="210">
        <f t="shared" si="26"/>
        <v>0</v>
      </c>
      <c r="H53" s="211">
        <f t="shared" si="26"/>
        <v>0</v>
      </c>
      <c r="I53" s="210">
        <f t="shared" si="26"/>
        <v>0</v>
      </c>
      <c r="J53" s="211">
        <f t="shared" si="26"/>
        <v>0</v>
      </c>
      <c r="K53" s="210">
        <f t="shared" si="26"/>
        <v>0</v>
      </c>
      <c r="L53" s="211">
        <f t="shared" si="26"/>
        <v>0</v>
      </c>
      <c r="M53" s="46"/>
      <c r="N53" s="22">
        <v>6</v>
      </c>
      <c r="O53" s="24" t="s">
        <v>765</v>
      </c>
      <c r="P53" s="210">
        <f t="shared" ref="P53:Y53" si="27">SUM(P25,P34,P42,P51)</f>
        <v>0</v>
      </c>
      <c r="Q53" s="211">
        <f t="shared" si="27"/>
        <v>0</v>
      </c>
      <c r="R53" s="210">
        <f t="shared" si="27"/>
        <v>0</v>
      </c>
      <c r="S53" s="211">
        <f t="shared" si="27"/>
        <v>0</v>
      </c>
      <c r="T53" s="210">
        <f t="shared" si="27"/>
        <v>0</v>
      </c>
      <c r="U53" s="211">
        <f t="shared" si="27"/>
        <v>0</v>
      </c>
      <c r="V53" s="210">
        <f t="shared" si="27"/>
        <v>0</v>
      </c>
      <c r="W53" s="211">
        <f t="shared" si="27"/>
        <v>0</v>
      </c>
      <c r="X53" s="210">
        <f t="shared" si="27"/>
        <v>0</v>
      </c>
      <c r="Y53" s="211">
        <f t="shared" si="27"/>
        <v>0</v>
      </c>
    </row>
    <row r="54" spans="1:25" ht="14.25" customHeight="1" x14ac:dyDescent="0.25">
      <c r="A54" s="96"/>
      <c r="B54" s="94"/>
      <c r="C54" s="95"/>
      <c r="D54" s="95"/>
      <c r="E54" s="95"/>
      <c r="F54" s="95"/>
      <c r="G54" s="95"/>
      <c r="H54" s="95"/>
      <c r="I54" s="95"/>
      <c r="J54" s="95"/>
      <c r="K54" s="95"/>
      <c r="L54" s="97"/>
      <c r="M54" s="46"/>
      <c r="N54" s="96"/>
      <c r="O54" s="94"/>
      <c r="P54" s="95"/>
      <c r="Q54" s="95"/>
      <c r="R54" s="95"/>
      <c r="S54" s="95"/>
      <c r="T54" s="95"/>
      <c r="U54" s="95"/>
      <c r="V54" s="95"/>
      <c r="W54" s="95"/>
      <c r="X54" s="95"/>
      <c r="Y54" s="97"/>
    </row>
    <row r="55" spans="1:25" ht="15" customHeight="1" x14ac:dyDescent="0.25">
      <c r="A55" s="99">
        <v>7</v>
      </c>
      <c r="B55" s="1342" t="s">
        <v>766</v>
      </c>
      <c r="C55" s="1343"/>
      <c r="D55" s="1343"/>
      <c r="E55" s="1343"/>
      <c r="F55" s="1343"/>
      <c r="G55" s="1343"/>
      <c r="H55" s="1343"/>
      <c r="I55" s="1343"/>
      <c r="J55" s="1344"/>
      <c r="K55" s="309"/>
      <c r="L55" s="310"/>
      <c r="M55" s="46"/>
      <c r="N55" s="99">
        <v>7</v>
      </c>
      <c r="O55" s="1342" t="s">
        <v>766</v>
      </c>
      <c r="P55" s="1343"/>
      <c r="Q55" s="1343"/>
      <c r="R55" s="1343"/>
      <c r="S55" s="1343"/>
      <c r="T55" s="1343"/>
      <c r="U55" s="1343"/>
      <c r="V55" s="1343"/>
      <c r="W55" s="1344"/>
      <c r="X55" s="309"/>
      <c r="Y55" s="310"/>
    </row>
    <row r="56" spans="1:25" ht="40.5" x14ac:dyDescent="0.25">
      <c r="A56" s="34"/>
      <c r="B56" s="927" t="s">
        <v>767</v>
      </c>
      <c r="C56" s="928"/>
      <c r="D56" s="928"/>
      <c r="E56" s="928"/>
      <c r="F56" s="928"/>
      <c r="G56" s="928"/>
      <c r="H56" s="928"/>
      <c r="I56" s="928"/>
      <c r="J56" s="929"/>
      <c r="K56" s="309"/>
      <c r="L56" s="310"/>
      <c r="M56" s="46"/>
      <c r="N56" s="34"/>
      <c r="O56" s="927" t="s">
        <v>767</v>
      </c>
      <c r="P56" s="928"/>
      <c r="Q56" s="928"/>
      <c r="R56" s="928"/>
      <c r="S56" s="928"/>
      <c r="T56" s="928"/>
      <c r="U56" s="928"/>
      <c r="V56" s="928"/>
      <c r="W56" s="929"/>
      <c r="X56" s="309"/>
      <c r="Y56" s="310"/>
    </row>
    <row r="57" spans="1:25" x14ac:dyDescent="0.25">
      <c r="A57" s="7" t="s">
        <v>135</v>
      </c>
      <c r="B57" s="116" t="s">
        <v>768</v>
      </c>
      <c r="C57" s="140">
        <v>0</v>
      </c>
      <c r="D57" s="141">
        <v>0</v>
      </c>
      <c r="E57" s="140">
        <v>0</v>
      </c>
      <c r="F57" s="932">
        <v>0</v>
      </c>
      <c r="G57" s="933">
        <v>0</v>
      </c>
      <c r="H57" s="141">
        <v>0</v>
      </c>
      <c r="I57" s="140">
        <v>0</v>
      </c>
      <c r="J57" s="932">
        <v>0</v>
      </c>
      <c r="K57" s="311"/>
      <c r="L57" s="312"/>
      <c r="M57" s="46"/>
      <c r="N57" s="7" t="s">
        <v>135</v>
      </c>
      <c r="O57" s="116" t="s">
        <v>768</v>
      </c>
      <c r="P57" s="140">
        <v>0</v>
      </c>
      <c r="Q57" s="141">
        <v>0</v>
      </c>
      <c r="R57" s="140">
        <v>0</v>
      </c>
      <c r="S57" s="932">
        <v>0</v>
      </c>
      <c r="T57" s="933">
        <v>0</v>
      </c>
      <c r="U57" s="141">
        <v>0</v>
      </c>
      <c r="V57" s="140">
        <v>0</v>
      </c>
      <c r="W57" s="932">
        <v>0</v>
      </c>
      <c r="X57" s="311"/>
      <c r="Y57" s="312"/>
    </row>
    <row r="58" spans="1:25" x14ac:dyDescent="0.25">
      <c r="A58" s="11" t="s">
        <v>136</v>
      </c>
      <c r="B58" s="117" t="s">
        <v>769</v>
      </c>
      <c r="C58" s="142">
        <v>0</v>
      </c>
      <c r="D58" s="143">
        <v>0</v>
      </c>
      <c r="E58" s="931">
        <v>0</v>
      </c>
      <c r="F58" s="143">
        <v>0</v>
      </c>
      <c r="G58" s="931">
        <v>0</v>
      </c>
      <c r="H58" s="143">
        <v>0</v>
      </c>
      <c r="I58" s="931">
        <v>0</v>
      </c>
      <c r="J58" s="143">
        <v>0</v>
      </c>
      <c r="K58" s="311"/>
      <c r="L58" s="312"/>
      <c r="M58" s="46"/>
      <c r="N58" s="11" t="s">
        <v>136</v>
      </c>
      <c r="O58" s="117" t="s">
        <v>769</v>
      </c>
      <c r="P58" s="142">
        <v>0</v>
      </c>
      <c r="Q58" s="143">
        <v>0</v>
      </c>
      <c r="R58" s="931">
        <v>0</v>
      </c>
      <c r="S58" s="143">
        <v>0</v>
      </c>
      <c r="T58" s="931">
        <v>0</v>
      </c>
      <c r="U58" s="143">
        <v>0</v>
      </c>
      <c r="V58" s="931">
        <v>0</v>
      </c>
      <c r="W58" s="143">
        <v>0</v>
      </c>
      <c r="X58" s="311"/>
      <c r="Y58" s="312"/>
    </row>
    <row r="59" spans="1:25" x14ac:dyDescent="0.25">
      <c r="A59" s="96"/>
      <c r="B59" s="15"/>
      <c r="C59" s="92"/>
      <c r="D59" s="854"/>
      <c r="E59" s="854"/>
      <c r="F59" s="854"/>
      <c r="G59" s="854"/>
      <c r="H59" s="854"/>
      <c r="I59" s="854"/>
      <c r="J59" s="956"/>
      <c r="K59" s="311"/>
      <c r="L59" s="312"/>
      <c r="N59" s="96"/>
      <c r="O59" s="15"/>
      <c r="P59" s="92"/>
      <c r="Q59" s="854"/>
      <c r="R59" s="854"/>
      <c r="S59" s="854"/>
      <c r="T59" s="854"/>
      <c r="U59" s="854"/>
      <c r="V59" s="854"/>
      <c r="W59" s="956"/>
      <c r="X59" s="311"/>
      <c r="Y59" s="312"/>
    </row>
    <row r="60" spans="1:25" ht="54" x14ac:dyDescent="0.25">
      <c r="A60" s="1345">
        <v>8</v>
      </c>
      <c r="B60" s="862" t="s">
        <v>770</v>
      </c>
      <c r="C60" s="891"/>
      <c r="D60" s="890"/>
      <c r="E60" s="1335"/>
      <c r="F60" s="1335"/>
      <c r="G60" s="1335"/>
      <c r="H60" s="1335"/>
      <c r="I60" s="1335"/>
      <c r="J60" s="1335"/>
      <c r="K60" s="956"/>
      <c r="L60" s="853"/>
      <c r="M60" s="46"/>
      <c r="N60" s="1345">
        <v>8</v>
      </c>
      <c r="O60" s="862" t="s">
        <v>770</v>
      </c>
      <c r="P60" s="891"/>
      <c r="Q60" s="890"/>
      <c r="R60" s="1335"/>
      <c r="S60" s="1335"/>
      <c r="T60" s="1335"/>
      <c r="U60" s="1335"/>
      <c r="V60" s="1335"/>
      <c r="W60" s="1335"/>
      <c r="X60" s="956"/>
      <c r="Y60" s="853"/>
    </row>
    <row r="61" spans="1:25" ht="27" x14ac:dyDescent="0.25">
      <c r="A61" s="1346"/>
      <c r="B61" s="874" t="s">
        <v>771</v>
      </c>
      <c r="C61" s="873"/>
      <c r="D61" s="873"/>
      <c r="E61" s="873"/>
      <c r="F61" s="873"/>
      <c r="G61" s="873"/>
      <c r="H61" s="873"/>
      <c r="I61" s="873"/>
      <c r="J61" s="873"/>
      <c r="K61" s="956"/>
      <c r="L61" s="853"/>
      <c r="M61" s="46"/>
      <c r="N61" s="1346"/>
      <c r="O61" s="874" t="s">
        <v>771</v>
      </c>
      <c r="P61" s="873"/>
      <c r="Q61" s="873"/>
      <c r="R61" s="873"/>
      <c r="S61" s="873"/>
      <c r="T61" s="873"/>
      <c r="U61" s="873"/>
      <c r="V61" s="873"/>
      <c r="W61" s="873"/>
      <c r="X61" s="956"/>
      <c r="Y61" s="853"/>
    </row>
    <row r="62" spans="1:25" ht="82.35" customHeight="1" x14ac:dyDescent="0.25">
      <c r="A62" s="855"/>
      <c r="B62" s="930"/>
      <c r="C62" s="873"/>
      <c r="D62" s="873"/>
      <c r="E62" s="873"/>
      <c r="F62" s="873"/>
      <c r="G62" s="873"/>
      <c r="H62" s="873"/>
      <c r="I62" s="873"/>
      <c r="J62" s="873"/>
      <c r="K62" s="956"/>
      <c r="L62" s="853"/>
      <c r="M62" s="182"/>
      <c r="N62" s="855"/>
      <c r="O62" s="930"/>
      <c r="P62" s="873"/>
      <c r="Q62" s="873"/>
      <c r="R62" s="873"/>
      <c r="S62" s="873"/>
      <c r="T62" s="873"/>
      <c r="U62" s="873"/>
      <c r="V62" s="873"/>
      <c r="W62" s="873"/>
      <c r="X62" s="956"/>
      <c r="Y62" s="853"/>
    </row>
    <row r="63" spans="1:25" x14ac:dyDescent="0.25">
      <c r="A63" s="96"/>
      <c r="B63" s="875"/>
      <c r="C63" s="859"/>
      <c r="D63" s="956"/>
      <c r="E63" s="956"/>
      <c r="F63" s="956"/>
      <c r="G63" s="956"/>
      <c r="H63" s="956"/>
      <c r="I63" s="956"/>
      <c r="J63" s="956"/>
      <c r="K63" s="956"/>
      <c r="L63" s="853"/>
      <c r="N63" s="96"/>
      <c r="O63" s="875"/>
      <c r="P63" s="859"/>
      <c r="Q63" s="956"/>
      <c r="R63" s="956"/>
      <c r="S63" s="956"/>
      <c r="T63" s="956"/>
      <c r="U63" s="956"/>
      <c r="V63" s="956"/>
      <c r="W63" s="956"/>
      <c r="X63" s="956"/>
      <c r="Y63" s="853"/>
    </row>
    <row r="64" spans="1:25" ht="40.5" x14ac:dyDescent="0.25">
      <c r="A64" s="1345">
        <v>9</v>
      </c>
      <c r="B64" s="894" t="s">
        <v>772</v>
      </c>
      <c r="C64" s="891"/>
      <c r="D64" s="892"/>
      <c r="E64" s="1335"/>
      <c r="F64" s="1347"/>
      <c r="G64" s="1335"/>
      <c r="H64" s="1347"/>
      <c r="I64" s="1335"/>
      <c r="J64" s="1347"/>
      <c r="K64" s="956"/>
      <c r="L64" s="853"/>
      <c r="N64" s="1345">
        <v>9</v>
      </c>
      <c r="O64" s="894" t="s">
        <v>772</v>
      </c>
      <c r="P64" s="891"/>
      <c r="Q64" s="892"/>
      <c r="R64" s="1335"/>
      <c r="S64" s="1347"/>
      <c r="T64" s="1335"/>
      <c r="U64" s="1347"/>
      <c r="V64" s="1335"/>
      <c r="W64" s="1347"/>
      <c r="X64" s="956"/>
      <c r="Y64" s="853"/>
    </row>
    <row r="65" spans="1:25" ht="27" x14ac:dyDescent="0.25">
      <c r="A65" s="1346"/>
      <c r="B65" s="893" t="s">
        <v>773</v>
      </c>
      <c r="C65" s="873"/>
      <c r="D65" s="873"/>
      <c r="E65" s="873"/>
      <c r="F65" s="873"/>
      <c r="G65" s="873"/>
      <c r="H65" s="873"/>
      <c r="I65" s="873"/>
      <c r="J65" s="873"/>
      <c r="K65" s="956"/>
      <c r="L65" s="853"/>
      <c r="N65" s="1346"/>
      <c r="O65" s="893" t="s">
        <v>773</v>
      </c>
      <c r="P65" s="873"/>
      <c r="Q65" s="873"/>
      <c r="R65" s="873"/>
      <c r="S65" s="873"/>
      <c r="T65" s="873"/>
      <c r="U65" s="873"/>
      <c r="V65" s="873"/>
      <c r="W65" s="873"/>
      <c r="X65" s="956"/>
      <c r="Y65" s="853"/>
    </row>
    <row r="66" spans="1:25" ht="82.35" customHeight="1" x14ac:dyDescent="0.25">
      <c r="A66" s="860"/>
      <c r="B66" s="930"/>
      <c r="C66" s="873"/>
      <c r="D66" s="873"/>
      <c r="E66" s="873"/>
      <c r="F66" s="873"/>
      <c r="G66" s="873"/>
      <c r="H66" s="873"/>
      <c r="I66" s="873"/>
      <c r="J66" s="873"/>
      <c r="K66" s="956"/>
      <c r="L66" s="853"/>
      <c r="N66" s="860"/>
      <c r="O66" s="930"/>
      <c r="P66" s="873"/>
      <c r="Q66" s="873"/>
      <c r="R66" s="873"/>
      <c r="S66" s="873"/>
      <c r="T66" s="873"/>
      <c r="U66" s="873"/>
      <c r="V66" s="873"/>
      <c r="W66" s="873"/>
      <c r="X66" s="956"/>
      <c r="Y66" s="853"/>
    </row>
    <row r="67" spans="1:25" x14ac:dyDescent="0.25">
      <c r="A67" s="96"/>
      <c r="B67" s="15"/>
      <c r="C67" s="859"/>
      <c r="D67" s="956"/>
      <c r="E67" s="956"/>
      <c r="F67" s="956"/>
      <c r="G67" s="956"/>
      <c r="H67" s="956"/>
      <c r="I67" s="956"/>
      <c r="J67" s="956"/>
      <c r="K67" s="956"/>
      <c r="L67" s="853"/>
      <c r="N67" s="96"/>
      <c r="O67" s="15"/>
      <c r="P67" s="859"/>
      <c r="Q67" s="956"/>
      <c r="R67" s="956"/>
      <c r="S67" s="956"/>
      <c r="T67" s="956"/>
      <c r="U67" s="956"/>
      <c r="V67" s="956"/>
      <c r="W67" s="956"/>
      <c r="X67" s="956"/>
      <c r="Y67" s="853"/>
    </row>
    <row r="68" spans="1:25" ht="40.5" x14ac:dyDescent="0.25">
      <c r="A68" s="1345">
        <v>10</v>
      </c>
      <c r="B68" s="894" t="s">
        <v>774</v>
      </c>
      <c r="C68" s="891"/>
      <c r="D68" s="892"/>
      <c r="E68" s="1335"/>
      <c r="F68" s="1347"/>
      <c r="G68" s="1335"/>
      <c r="H68" s="1347"/>
      <c r="I68" s="1335"/>
      <c r="J68" s="1347"/>
      <c r="K68" s="956"/>
      <c r="L68" s="853"/>
      <c r="N68" s="1345">
        <v>10</v>
      </c>
      <c r="O68" s="894" t="s">
        <v>774</v>
      </c>
      <c r="P68" s="891"/>
      <c r="Q68" s="892"/>
      <c r="R68" s="1335"/>
      <c r="S68" s="1347"/>
      <c r="T68" s="1335"/>
      <c r="U68" s="1347"/>
      <c r="V68" s="1335"/>
      <c r="W68" s="1347"/>
      <c r="X68" s="956"/>
      <c r="Y68" s="853"/>
    </row>
    <row r="69" spans="1:25" ht="27" x14ac:dyDescent="0.25">
      <c r="A69" s="1346"/>
      <c r="B69" s="893" t="s">
        <v>775</v>
      </c>
      <c r="C69" s="873"/>
      <c r="D69" s="873"/>
      <c r="E69" s="873"/>
      <c r="F69" s="873"/>
      <c r="G69" s="873"/>
      <c r="H69" s="873"/>
      <c r="I69" s="873"/>
      <c r="J69" s="873"/>
      <c r="K69" s="956"/>
      <c r="L69" s="853"/>
      <c r="N69" s="1346"/>
      <c r="O69" s="893" t="s">
        <v>775</v>
      </c>
      <c r="P69" s="873"/>
      <c r="Q69" s="873"/>
      <c r="R69" s="873"/>
      <c r="S69" s="873"/>
      <c r="T69" s="873"/>
      <c r="U69" s="873"/>
      <c r="V69" s="873"/>
      <c r="W69" s="873"/>
      <c r="X69" s="956"/>
      <c r="Y69" s="853"/>
    </row>
    <row r="70" spans="1:25" ht="82.35" customHeight="1" x14ac:dyDescent="0.25">
      <c r="A70" s="861"/>
      <c r="B70" s="930"/>
      <c r="C70" s="873"/>
      <c r="D70" s="873"/>
      <c r="E70" s="873"/>
      <c r="F70" s="873"/>
      <c r="G70" s="873"/>
      <c r="H70" s="873"/>
      <c r="I70" s="873"/>
      <c r="J70" s="873"/>
      <c r="K70" s="956"/>
      <c r="L70" s="853"/>
      <c r="N70" s="861"/>
      <c r="O70" s="930"/>
      <c r="P70" s="873"/>
      <c r="Q70" s="873"/>
      <c r="R70" s="873"/>
      <c r="S70" s="873"/>
      <c r="T70" s="873"/>
      <c r="U70" s="873"/>
      <c r="V70" s="873"/>
      <c r="W70" s="873"/>
      <c r="X70" s="956"/>
      <c r="Y70" s="853"/>
    </row>
    <row r="71" spans="1:25" x14ac:dyDescent="0.25">
      <c r="A71" s="21"/>
      <c r="B71" s="15"/>
      <c r="C71" s="956"/>
      <c r="D71" s="956"/>
      <c r="E71" s="956"/>
      <c r="F71" s="956"/>
      <c r="G71" s="956"/>
      <c r="H71" s="956"/>
      <c r="I71" s="956"/>
      <c r="J71" s="956"/>
      <c r="K71" s="956"/>
      <c r="L71" s="853"/>
      <c r="N71" s="21"/>
      <c r="O71" s="15"/>
      <c r="P71" s="956"/>
      <c r="Q71" s="956"/>
      <c r="R71" s="956"/>
      <c r="S71" s="956"/>
      <c r="T71" s="956"/>
      <c r="U71" s="956"/>
      <c r="V71" s="956"/>
      <c r="W71" s="956"/>
      <c r="X71" s="956"/>
      <c r="Y71" s="853"/>
    </row>
    <row r="72" spans="1:25" ht="27.75" x14ac:dyDescent="0.25">
      <c r="A72" s="926">
        <v>11</v>
      </c>
      <c r="B72" s="925" t="s">
        <v>776</v>
      </c>
      <c r="C72" s="895"/>
      <c r="D72" s="895"/>
      <c r="E72" s="895"/>
      <c r="F72" s="895"/>
      <c r="G72" s="895"/>
      <c r="H72" s="895"/>
      <c r="I72" s="895"/>
      <c r="J72" s="895"/>
      <c r="K72" s="956"/>
      <c r="L72" s="853"/>
      <c r="N72" s="926">
        <v>11</v>
      </c>
      <c r="O72" s="925" t="s">
        <v>776</v>
      </c>
      <c r="P72" s="895"/>
      <c r="Q72" s="895"/>
      <c r="R72" s="895"/>
      <c r="S72" s="895"/>
      <c r="T72" s="895"/>
      <c r="U72" s="895"/>
      <c r="V72" s="895"/>
      <c r="W72" s="895"/>
      <c r="X72" s="956"/>
      <c r="Y72" s="853"/>
    </row>
    <row r="73" spans="1:25" ht="82.35" customHeight="1" x14ac:dyDescent="0.25">
      <c r="A73" s="855"/>
      <c r="B73" s="930"/>
      <c r="C73" s="896"/>
      <c r="D73" s="897"/>
      <c r="E73" s="897"/>
      <c r="F73" s="897"/>
      <c r="G73" s="897"/>
      <c r="H73" s="897"/>
      <c r="I73" s="897"/>
      <c r="J73" s="897"/>
      <c r="K73" s="859"/>
      <c r="L73" s="730"/>
      <c r="N73" s="855"/>
      <c r="O73" s="930"/>
      <c r="P73" s="896"/>
      <c r="Q73" s="897"/>
      <c r="R73" s="897"/>
      <c r="S73" s="897"/>
      <c r="T73" s="897"/>
      <c r="U73" s="897"/>
      <c r="V73" s="897"/>
      <c r="W73" s="897"/>
      <c r="X73" s="859"/>
      <c r="Y73" s="730"/>
    </row>
    <row r="74" spans="1:25" x14ac:dyDescent="0.25">
      <c r="K74" s="6"/>
      <c r="L74" s="6"/>
    </row>
  </sheetData>
  <mergeCells count="68">
    <mergeCell ref="N64:N65"/>
    <mergeCell ref="R64:S64"/>
    <mergeCell ref="T64:U64"/>
    <mergeCell ref="V64:W64"/>
    <mergeCell ref="N68:N69"/>
    <mergeCell ref="R68:S68"/>
    <mergeCell ref="T68:U68"/>
    <mergeCell ref="V68:W68"/>
    <mergeCell ref="O55:W55"/>
    <mergeCell ref="N60:N61"/>
    <mergeCell ref="R60:S60"/>
    <mergeCell ref="T60:U60"/>
    <mergeCell ref="V60:W60"/>
    <mergeCell ref="P11:Q11"/>
    <mergeCell ref="R11:S11"/>
    <mergeCell ref="T11:U11"/>
    <mergeCell ref="V11:W11"/>
    <mergeCell ref="X11:Y11"/>
    <mergeCell ref="P10:Q10"/>
    <mergeCell ref="R10:S10"/>
    <mergeCell ref="T10:U10"/>
    <mergeCell ref="V10:W10"/>
    <mergeCell ref="X10:Y10"/>
    <mergeCell ref="P9:Q9"/>
    <mergeCell ref="R9:S9"/>
    <mergeCell ref="T9:U9"/>
    <mergeCell ref="V9:W9"/>
    <mergeCell ref="X9:Y9"/>
    <mergeCell ref="P4:Q4"/>
    <mergeCell ref="R4:S5"/>
    <mergeCell ref="T4:U5"/>
    <mergeCell ref="V4:W5"/>
    <mergeCell ref="X4:Y5"/>
    <mergeCell ref="P5:Q5"/>
    <mergeCell ref="I64:J64"/>
    <mergeCell ref="A68:A69"/>
    <mergeCell ref="E68:F68"/>
    <mergeCell ref="G68:H68"/>
    <mergeCell ref="I68:J68"/>
    <mergeCell ref="A60:A61"/>
    <mergeCell ref="A64:A65"/>
    <mergeCell ref="E60:F60"/>
    <mergeCell ref="E64:F64"/>
    <mergeCell ref="G64:H64"/>
    <mergeCell ref="G60:H60"/>
    <mergeCell ref="I4:J5"/>
    <mergeCell ref="K4:L5"/>
    <mergeCell ref="G9:H9"/>
    <mergeCell ref="I9:J9"/>
    <mergeCell ref="B55:J55"/>
    <mergeCell ref="C11:D11"/>
    <mergeCell ref="E11:F11"/>
    <mergeCell ref="G11:H11"/>
    <mergeCell ref="C10:D10"/>
    <mergeCell ref="I60:J60"/>
    <mergeCell ref="I10:J10"/>
    <mergeCell ref="K9:L9"/>
    <mergeCell ref="I11:J11"/>
    <mergeCell ref="K11:L11"/>
    <mergeCell ref="K10:L10"/>
    <mergeCell ref="E10:F10"/>
    <mergeCell ref="G10:H10"/>
    <mergeCell ref="C9:D9"/>
    <mergeCell ref="E9:F9"/>
    <mergeCell ref="C4:D4"/>
    <mergeCell ref="C5:D5"/>
    <mergeCell ref="E4:F5"/>
    <mergeCell ref="G4:H5"/>
  </mergeCells>
  <conditionalFormatting sqref="K57:L59 C57:J58 C26:L56">
    <cfRule type="cellIs" dxfId="76" priority="90" operator="equal">
      <formula>0</formula>
    </cfRule>
  </conditionalFormatting>
  <conditionalFormatting sqref="C15:L15">
    <cfRule type="cellIs" dxfId="75" priority="89" operator="equal">
      <formula>0</formula>
    </cfRule>
  </conditionalFormatting>
  <conditionalFormatting sqref="C16:L24">
    <cfRule type="cellIs" dxfId="74" priority="86" operator="equal">
      <formula>0</formula>
    </cfRule>
  </conditionalFormatting>
  <conditionalFormatting sqref="C13:L13">
    <cfRule type="cellIs" dxfId="73" priority="81" operator="equal">
      <formula>0</formula>
    </cfRule>
  </conditionalFormatting>
  <conditionalFormatting sqref="C14:L14">
    <cfRule type="cellIs" dxfId="72" priority="80" operator="equal">
      <formula>0</formula>
    </cfRule>
  </conditionalFormatting>
  <conditionalFormatting sqref="C25:L25">
    <cfRule type="cellIs" dxfId="71" priority="79" operator="equal">
      <formula>0</formula>
    </cfRule>
  </conditionalFormatting>
  <conditionalFormatting sqref="C14 C16:C25 C28:C34 C37:C42 C53 C57:C58 E14 E16:E25 E28:E34 E37:E42 E53 E57:E58 G14 G16:G25 G28:G34 G37:G42 G53 G57:G58 I14 I16:I25 I28:I34 I37:I42 I53 I57:I58 K16:K25 K28:K34 K37:K42 K53 C45:C51 E45:E51 G45:G51 I45:I51 K45:K51">
    <cfRule type="expression" dxfId="70" priority="50">
      <formula>IF(YEAR1_TOGGLE=0,1,0)</formula>
    </cfRule>
  </conditionalFormatting>
  <conditionalFormatting sqref="D14 D16:D25 D28:D34 D37:D42 D53 D57:D58 F14 F16:F25 F28:F34 F37:F42 F53 F57:F58 H14 H16:H25 H28:H34 H37:H42 H53 H57:H58 J14 J16:J25 J28:J34 J37:J42 J53 J57:J58 L16:L25 L28:L34 L37:L42 L53 D45:D51 F45:F51 H45:H51 J45:J51 L45:L51">
    <cfRule type="expression" dxfId="69" priority="49">
      <formula>IF(YEAR2_TOGGLE=0,1,0)</formula>
    </cfRule>
  </conditionalFormatting>
  <conditionalFormatting sqref="C9:J11">
    <cfRule type="expression" dxfId="68" priority="48">
      <formula>IF(AND(YEAR1_TOGGLE=0, YEAR2_TOGGLE=0),1,0)</formula>
    </cfRule>
  </conditionalFormatting>
  <conditionalFormatting sqref="C8:L8">
    <cfRule type="expression" dxfId="67" priority="47">
      <formula>IF(YEAR1-DATE(YEAR(YEAR2)-1, MONTH(YEAR2), DAY(YEAR2))&lt;&gt;0,1,0)</formula>
    </cfRule>
  </conditionalFormatting>
  <conditionalFormatting sqref="C60">
    <cfRule type="cellIs" dxfId="66" priority="33" operator="equal">
      <formula>""</formula>
    </cfRule>
  </conditionalFormatting>
  <conditionalFormatting sqref="C64">
    <cfRule type="cellIs" dxfId="65" priority="32" operator="equal">
      <formula>""</formula>
    </cfRule>
  </conditionalFormatting>
  <conditionalFormatting sqref="C68">
    <cfRule type="cellIs" dxfId="64" priority="31" operator="equal">
      <formula>""</formula>
    </cfRule>
  </conditionalFormatting>
  <conditionalFormatting sqref="A62:B62">
    <cfRule type="expression" dxfId="63" priority="24">
      <formula>IF($C$60="No",1,0)</formula>
    </cfRule>
  </conditionalFormatting>
  <conditionalFormatting sqref="A66:B66">
    <cfRule type="expression" dxfId="62" priority="23">
      <formula>IF($C$64="No",1,0)</formula>
    </cfRule>
  </conditionalFormatting>
  <conditionalFormatting sqref="A70:B70">
    <cfRule type="expression" dxfId="61" priority="22">
      <formula>IF($C$68="No",1,0)</formula>
    </cfRule>
  </conditionalFormatting>
  <conditionalFormatting sqref="C8">
    <cfRule type="expression" dxfId="60" priority="697">
      <formula>IF(AND(ISBLANK(#REF!)=FALSE,YEAR0-DATE(YEAR(YEAR1)-1, MONTH(YEAR1), DAY(YEAR1))&lt;&gt;0),1,0)</formula>
    </cfRule>
  </conditionalFormatting>
  <conditionalFormatting sqref="X57:Y59 P57:W58 P26:Y56">
    <cfRule type="cellIs" dxfId="59" priority="16" operator="equal">
      <formula>0</formula>
    </cfRule>
  </conditionalFormatting>
  <conditionalFormatting sqref="P15:Y15">
    <cfRule type="cellIs" dxfId="58" priority="15" operator="equal">
      <formula>0</formula>
    </cfRule>
  </conditionalFormatting>
  <conditionalFormatting sqref="P16:Y24">
    <cfRule type="cellIs" dxfId="57" priority="14" operator="equal">
      <formula>0</formula>
    </cfRule>
  </conditionalFormatting>
  <conditionalFormatting sqref="P13:Y13">
    <cfRule type="cellIs" dxfId="56" priority="13" operator="equal">
      <formula>0</formula>
    </cfRule>
  </conditionalFormatting>
  <conditionalFormatting sqref="P14:Y14">
    <cfRule type="cellIs" dxfId="55" priority="12" operator="equal">
      <formula>0</formula>
    </cfRule>
  </conditionalFormatting>
  <conditionalFormatting sqref="P25:Y25">
    <cfRule type="cellIs" dxfId="54" priority="11" operator="equal">
      <formula>0</formula>
    </cfRule>
  </conditionalFormatting>
  <conditionalFormatting sqref="P14 P16:P25 P28:P34 P37:P42 P53 P57:P58 R14 R16:R25 R28:R34 R37:R42 R53 R57:R58 T14 T16:T25 T28:T34 T37:T42 T53 T57:T58 V14 V16:V25 V28:V34 V37:V42 V53 V57:V58 X16:X25 X28:X34 X37:X42 X53 P45:P51 R45:R51 T45:T51 V45:V51 X45:X51">
    <cfRule type="expression" dxfId="53" priority="10">
      <formula>IF(YEAR1_TOGGLE=0,1,0)</formula>
    </cfRule>
  </conditionalFormatting>
  <conditionalFormatting sqref="Q14 Q16:Q25 Q28:Q34 Q37:Q42 Q53 Q57:Q58 S14 S16:S25 S28:S34 S37:S42 S53 S57:S58 U14 U16:U25 U28:U34 U37:U42 U53 U57:U58 W14 W16:W25 W28:W34 W37:W42 W53 W57:W58 Y16:Y25 Y28:Y34 Y37:Y42 Y53 Q45:Q51 S45:S51 U45:U51 W45:W51 Y45:Y51">
    <cfRule type="expression" dxfId="52" priority="9">
      <formula>IF(YEAR2_TOGGLE=0,1,0)</formula>
    </cfRule>
  </conditionalFormatting>
  <conditionalFormatting sqref="P9:W11">
    <cfRule type="expression" dxfId="51" priority="8">
      <formula>IF(AND(YEAR1_TOGGLE=0, YEAR2_TOGGLE=0),1,0)</formula>
    </cfRule>
  </conditionalFormatting>
  <conditionalFormatting sqref="P8:Y8">
    <cfRule type="expression" dxfId="50" priority="7">
      <formula>IF(YEAR1-DATE(YEAR(YEAR2)-1, MONTH(YEAR2), DAY(YEAR2))&lt;&gt;0,1,0)</formula>
    </cfRule>
  </conditionalFormatting>
  <conditionalFormatting sqref="P60">
    <cfRule type="cellIs" dxfId="49" priority="6" operator="equal">
      <formula>""</formula>
    </cfRule>
  </conditionalFormatting>
  <conditionalFormatting sqref="P64">
    <cfRule type="cellIs" dxfId="48" priority="5" operator="equal">
      <formula>""</formula>
    </cfRule>
  </conditionalFormatting>
  <conditionalFormatting sqref="P68">
    <cfRule type="cellIs" dxfId="47" priority="4" operator="equal">
      <formula>""</formula>
    </cfRule>
  </conditionalFormatting>
  <conditionalFormatting sqref="N62:O62">
    <cfRule type="expression" dxfId="46" priority="3">
      <formula>IF($C$60="No",1,0)</formula>
    </cfRule>
  </conditionalFormatting>
  <conditionalFormatting sqref="N66:O66">
    <cfRule type="expression" dxfId="45" priority="2">
      <formula>IF($C$64="No",1,0)</formula>
    </cfRule>
  </conditionalFormatting>
  <conditionalFormatting sqref="N70:O70">
    <cfRule type="expression" dxfId="44" priority="1">
      <formula>IF($C$68="No",1,0)</formula>
    </cfRule>
  </conditionalFormatting>
  <conditionalFormatting sqref="P8">
    <cfRule type="expression" dxfId="43" priority="17">
      <formula>IF(AND(ISBLANK(#REF!)=FALSE,YEAR0-DATE(YEAR(YEAR1)-1, MONTH(YEAR1), DAY(YEAR1))&lt;&gt;0),1,0)</formula>
    </cfRule>
  </conditionalFormatting>
  <dataValidations xWindow="1053" yWindow="783" count="5">
    <dataValidation type="date" operator="greaterThan" allowBlank="1" showInputMessage="1" showErrorMessage="1" errorTitle="Valid date" error="Please enter a valid date." sqref="C10:J11 P10:W11" xr:uid="{00000000-0002-0000-3400-000001000000}">
      <formula1>6576</formula1>
    </dataValidation>
    <dataValidation type="textLength" operator="lessThanOrEqual" allowBlank="1" showInputMessage="1" showErrorMessage="1" errorTitle="Character limit" error="Maximum of 250 characters allowed" promptTitle="Character limit" prompt="Maximum of 250 characters allowed" sqref="C9:J9 P9:W9" xr:uid="{00000000-0002-0000-3400-000003000000}">
      <formula1>250</formula1>
    </dataValidation>
    <dataValidation type="list" allowBlank="1" showInputMessage="1" showErrorMessage="1" sqref="C60 C64 C68 P60 P64 P68" xr:uid="{64772F78-8B3B-48B6-9402-E9E186F882BC}">
      <formula1>"Yes,No"</formula1>
    </dataValidation>
    <dataValidation type="textLength" operator="lessThanOrEqual" allowBlank="1" showInputMessage="1" showErrorMessage="1" promptTitle="Character limit" prompt="Maximum of 1,000 characters allowed" sqref="B62 B73 B66 B70 O62 O73 O66 O70" xr:uid="{2B8A52BB-1F3E-4A56-9ED3-3223C00EAA7D}">
      <formula1>1000</formula1>
    </dataValidation>
    <dataValidation type="textLength" operator="lessThanOrEqual" allowBlank="1" showInputMessage="1" showErrorMessage="1" promptTitle="Character limit" prompt="Maximum of 500 characters allowed" sqref="B33 B41 B50 O33 O41 O50" xr:uid="{54062B7A-EECF-4DA8-9C45-29723E94286B}">
      <formula1>500</formula1>
    </dataValidation>
  </dataValidations>
  <pageMargins left="0.70866141732283472" right="0.70866141732283472" top="0.74803149606299213" bottom="0.74803149606299213" header="0.31496062992125984" footer="0.31496062992125984"/>
  <pageSetup paperSize="9" scale="28" fitToWidth="2" fitToHeight="3" orientation="landscape" r:id="rId1"/>
  <colBreaks count="1" manualBreakCount="1">
    <brk id="13" max="7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AA20"/>
  <sheetViews>
    <sheetView showGridLines="0" zoomScaleNormal="100" workbookViewId="0"/>
  </sheetViews>
  <sheetFormatPr defaultColWidth="9.140625" defaultRowHeight="12.75" x14ac:dyDescent="0.2"/>
  <cols>
    <col min="1" max="1" width="5.85546875" style="2" customWidth="1"/>
    <col min="2" max="2" width="31.42578125" style="1" customWidth="1"/>
    <col min="3" max="13" width="15.85546875" style="1" customWidth="1"/>
    <col min="14" max="14" width="9.140625" style="1"/>
    <col min="15" max="15" width="9.140625" style="1" customWidth="1"/>
    <col min="16" max="16" width="29.7109375" style="1" customWidth="1"/>
    <col min="17" max="17" width="13.5703125" style="1" customWidth="1"/>
    <col min="18" max="27" width="12.85546875" style="1" customWidth="1"/>
    <col min="28" max="16384" width="9.140625" style="1"/>
  </cols>
  <sheetData>
    <row r="1" spans="1:27" ht="18" x14ac:dyDescent="0.25">
      <c r="A1" s="1160" t="s">
        <v>18</v>
      </c>
      <c r="D1" s="987" t="s">
        <v>84</v>
      </c>
      <c r="O1" s="1160" t="s">
        <v>19</v>
      </c>
      <c r="R1" s="987" t="s">
        <v>84</v>
      </c>
    </row>
    <row r="2" spans="1:27" customFormat="1" ht="15" x14ac:dyDescent="0.25">
      <c r="A2" s="953"/>
      <c r="O2" s="953"/>
    </row>
    <row r="3" spans="1:27" ht="15" customHeight="1" x14ac:dyDescent="0.2">
      <c r="A3" s="954"/>
      <c r="O3" s="954"/>
    </row>
    <row r="4" spans="1:27" ht="15.75" x14ac:dyDescent="0.25">
      <c r="A4" s="69" t="s">
        <v>777</v>
      </c>
      <c r="B4" s="70"/>
      <c r="C4" s="81"/>
      <c r="D4" s="1348"/>
      <c r="E4" s="1348"/>
      <c r="F4" s="1348"/>
      <c r="G4" s="1348"/>
      <c r="H4" s="1348"/>
      <c r="I4" s="1348"/>
      <c r="J4" s="1348"/>
      <c r="K4" s="1348"/>
      <c r="L4" s="1348"/>
      <c r="M4" s="1349"/>
      <c r="O4" s="69" t="s">
        <v>777</v>
      </c>
      <c r="P4" s="70"/>
      <c r="Q4" s="81"/>
      <c r="R4" s="1348"/>
      <c r="S4" s="1348"/>
      <c r="T4" s="1348"/>
      <c r="U4" s="1348"/>
      <c r="V4" s="1348"/>
      <c r="W4" s="1348"/>
      <c r="X4" s="1348"/>
      <c r="Y4" s="1348"/>
      <c r="Z4" s="1348"/>
      <c r="AA4" s="1349"/>
    </row>
    <row r="5" spans="1:27" ht="15.75" x14ac:dyDescent="0.25">
      <c r="A5" s="71"/>
      <c r="B5" s="72"/>
      <c r="C5" s="82"/>
      <c r="D5" s="82"/>
      <c r="E5" s="82"/>
      <c r="F5" s="82"/>
      <c r="G5" s="82"/>
      <c r="H5" s="84" t="s">
        <v>778</v>
      </c>
      <c r="I5" s="82"/>
      <c r="J5" s="82"/>
      <c r="K5" s="82"/>
      <c r="L5" s="82"/>
      <c r="M5" s="83"/>
      <c r="O5" s="71"/>
      <c r="P5" s="72"/>
      <c r="Q5" s="82"/>
      <c r="R5" s="82"/>
      <c r="S5" s="82"/>
      <c r="T5" s="82"/>
      <c r="U5" s="82"/>
      <c r="V5" s="84" t="s">
        <v>778</v>
      </c>
      <c r="W5" s="82"/>
      <c r="X5" s="82"/>
      <c r="Y5" s="82"/>
      <c r="Z5" s="82"/>
      <c r="AA5" s="83"/>
    </row>
    <row r="6" spans="1:27" ht="15.75" x14ac:dyDescent="0.25">
      <c r="A6" s="73"/>
      <c r="B6" s="72"/>
      <c r="C6" s="74">
        <v>1</v>
      </c>
      <c r="D6" s="74">
        <v>2</v>
      </c>
      <c r="E6" s="74">
        <v>3</v>
      </c>
      <c r="F6" s="74">
        <v>4</v>
      </c>
      <c r="G6" s="75">
        <v>5</v>
      </c>
      <c r="H6" s="75">
        <v>6</v>
      </c>
      <c r="I6" s="75">
        <v>7</v>
      </c>
      <c r="J6" s="75">
        <v>8</v>
      </c>
      <c r="K6" s="74">
        <v>9</v>
      </c>
      <c r="L6" s="74">
        <v>10</v>
      </c>
      <c r="M6" s="76">
        <v>11</v>
      </c>
      <c r="O6" s="73"/>
      <c r="P6" s="72"/>
      <c r="Q6" s="74">
        <v>1</v>
      </c>
      <c r="R6" s="74">
        <v>2</v>
      </c>
      <c r="S6" s="74">
        <v>3</v>
      </c>
      <c r="T6" s="74">
        <v>4</v>
      </c>
      <c r="U6" s="75">
        <v>5</v>
      </c>
      <c r="V6" s="75">
        <v>6</v>
      </c>
      <c r="W6" s="75">
        <v>7</v>
      </c>
      <c r="X6" s="75">
        <v>8</v>
      </c>
      <c r="Y6" s="74">
        <v>9</v>
      </c>
      <c r="Z6" s="74">
        <v>10</v>
      </c>
      <c r="AA6" s="76">
        <v>11</v>
      </c>
    </row>
    <row r="7" spans="1:27" ht="68.25" x14ac:dyDescent="0.25">
      <c r="A7" s="77"/>
      <c r="B7" s="78"/>
      <c r="C7" s="315" t="s">
        <v>38</v>
      </c>
      <c r="D7" s="315" t="s">
        <v>779</v>
      </c>
      <c r="E7" s="315" t="s">
        <v>780</v>
      </c>
      <c r="F7" s="315" t="s">
        <v>781</v>
      </c>
      <c r="G7" s="315" t="s">
        <v>782</v>
      </c>
      <c r="H7" s="315" t="s">
        <v>783</v>
      </c>
      <c r="I7" s="315" t="s">
        <v>784</v>
      </c>
      <c r="J7" s="315" t="s">
        <v>785</v>
      </c>
      <c r="K7" s="79" t="s">
        <v>786</v>
      </c>
      <c r="L7" s="79" t="s">
        <v>787</v>
      </c>
      <c r="M7" s="80" t="s">
        <v>788</v>
      </c>
      <c r="O7" s="77"/>
      <c r="P7" s="78"/>
      <c r="Q7" s="315" t="s">
        <v>38</v>
      </c>
      <c r="R7" s="315" t="s">
        <v>779</v>
      </c>
      <c r="S7" s="315" t="s">
        <v>780</v>
      </c>
      <c r="T7" s="315" t="s">
        <v>781</v>
      </c>
      <c r="U7" s="315" t="s">
        <v>782</v>
      </c>
      <c r="V7" s="315" t="s">
        <v>783</v>
      </c>
      <c r="W7" s="315" t="s">
        <v>784</v>
      </c>
      <c r="X7" s="315" t="s">
        <v>785</v>
      </c>
      <c r="Y7" s="79" t="s">
        <v>786</v>
      </c>
      <c r="Z7" s="79" t="s">
        <v>787</v>
      </c>
      <c r="AA7" s="80" t="s">
        <v>788</v>
      </c>
    </row>
    <row r="8" spans="1:27" ht="15" customHeight="1" x14ac:dyDescent="0.2">
      <c r="A8" s="85">
        <v>1</v>
      </c>
      <c r="B8" s="86" t="s">
        <v>287</v>
      </c>
      <c r="C8" s="425" t="s">
        <v>34</v>
      </c>
      <c r="D8" s="425" t="s">
        <v>34</v>
      </c>
      <c r="E8" s="425" t="s">
        <v>34</v>
      </c>
      <c r="F8" s="425" t="s">
        <v>34</v>
      </c>
      <c r="G8" s="425" t="s">
        <v>34</v>
      </c>
      <c r="H8" s="425" t="s">
        <v>34</v>
      </c>
      <c r="I8" s="425" t="s">
        <v>34</v>
      </c>
      <c r="J8" s="425" t="s">
        <v>34</v>
      </c>
      <c r="K8" s="425" t="s">
        <v>34</v>
      </c>
      <c r="L8" s="425" t="s">
        <v>34</v>
      </c>
      <c r="M8" s="426" t="s">
        <v>34</v>
      </c>
      <c r="O8" s="85">
        <v>1</v>
      </c>
      <c r="P8" s="86" t="s">
        <v>287</v>
      </c>
      <c r="Q8" s="425" t="s">
        <v>34</v>
      </c>
      <c r="R8" s="425" t="s">
        <v>34</v>
      </c>
      <c r="S8" s="425" t="s">
        <v>34</v>
      </c>
      <c r="T8" s="425" t="s">
        <v>34</v>
      </c>
      <c r="U8" s="425" t="s">
        <v>34</v>
      </c>
      <c r="V8" s="425" t="s">
        <v>34</v>
      </c>
      <c r="W8" s="425" t="s">
        <v>34</v>
      </c>
      <c r="X8" s="425" t="s">
        <v>34</v>
      </c>
      <c r="Y8" s="425" t="s">
        <v>34</v>
      </c>
      <c r="Z8" s="425" t="s">
        <v>34</v>
      </c>
      <c r="AA8" s="426" t="s">
        <v>34</v>
      </c>
    </row>
    <row r="9" spans="1:27" ht="15" customHeight="1" x14ac:dyDescent="0.2">
      <c r="A9" s="7" t="s">
        <v>35</v>
      </c>
      <c r="B9" s="116" t="s">
        <v>789</v>
      </c>
      <c r="C9" s="222">
        <v>0</v>
      </c>
      <c r="D9" s="259">
        <v>0</v>
      </c>
      <c r="E9" s="259">
        <v>0</v>
      </c>
      <c r="F9" s="259">
        <v>0</v>
      </c>
      <c r="G9" s="259">
        <v>0</v>
      </c>
      <c r="H9" s="259">
        <v>0</v>
      </c>
      <c r="I9" s="259">
        <v>0</v>
      </c>
      <c r="J9" s="259">
        <v>0</v>
      </c>
      <c r="K9" s="222">
        <v>0</v>
      </c>
      <c r="L9" s="222">
        <v>0</v>
      </c>
      <c r="M9" s="413">
        <f>SUM(C9:L9)</f>
        <v>0</v>
      </c>
      <c r="O9" s="7" t="s">
        <v>35</v>
      </c>
      <c r="P9" s="116" t="s">
        <v>789</v>
      </c>
      <c r="Q9" s="222">
        <v>0</v>
      </c>
      <c r="R9" s="259">
        <v>0</v>
      </c>
      <c r="S9" s="259">
        <v>0</v>
      </c>
      <c r="T9" s="259">
        <v>0</v>
      </c>
      <c r="U9" s="259">
        <v>0</v>
      </c>
      <c r="V9" s="259">
        <v>0</v>
      </c>
      <c r="W9" s="259">
        <v>0</v>
      </c>
      <c r="X9" s="259">
        <v>0</v>
      </c>
      <c r="Y9" s="222">
        <v>0</v>
      </c>
      <c r="Z9" s="222">
        <v>0</v>
      </c>
      <c r="AA9" s="413">
        <f>SUM(Q9:Z9)</f>
        <v>0</v>
      </c>
    </row>
    <row r="10" spans="1:27" ht="15" customHeight="1" x14ac:dyDescent="0.2">
      <c r="A10" s="11" t="s">
        <v>37</v>
      </c>
      <c r="B10" s="117" t="s">
        <v>790</v>
      </c>
      <c r="C10" s="232">
        <v>0</v>
      </c>
      <c r="D10" s="262">
        <v>0</v>
      </c>
      <c r="E10" s="262">
        <v>0</v>
      </c>
      <c r="F10" s="262">
        <v>0</v>
      </c>
      <c r="G10" s="262">
        <v>0</v>
      </c>
      <c r="H10" s="262">
        <v>0</v>
      </c>
      <c r="I10" s="262">
        <v>0</v>
      </c>
      <c r="J10" s="262">
        <v>0</v>
      </c>
      <c r="K10" s="232">
        <v>0</v>
      </c>
      <c r="L10" s="232">
        <v>0</v>
      </c>
      <c r="M10" s="414">
        <f>SUM(C10:L10)</f>
        <v>0</v>
      </c>
      <c r="O10" s="11" t="s">
        <v>37</v>
      </c>
      <c r="P10" s="117" t="s">
        <v>790</v>
      </c>
      <c r="Q10" s="232">
        <v>0</v>
      </c>
      <c r="R10" s="262">
        <v>0</v>
      </c>
      <c r="S10" s="262">
        <v>0</v>
      </c>
      <c r="T10" s="262">
        <v>0</v>
      </c>
      <c r="U10" s="262">
        <v>0</v>
      </c>
      <c r="V10" s="262">
        <v>0</v>
      </c>
      <c r="W10" s="262">
        <v>0</v>
      </c>
      <c r="X10" s="262">
        <v>0</v>
      </c>
      <c r="Y10" s="232">
        <v>0</v>
      </c>
      <c r="Z10" s="232">
        <v>0</v>
      </c>
      <c r="AA10" s="414">
        <f>SUM(Q10:Z10)</f>
        <v>0</v>
      </c>
    </row>
    <row r="11" spans="1:27" ht="15" customHeight="1" x14ac:dyDescent="0.2">
      <c r="A11" s="21"/>
      <c r="B11" s="87"/>
      <c r="C11" s="238"/>
      <c r="D11" s="307"/>
      <c r="E11" s="307"/>
      <c r="F11" s="307"/>
      <c r="G11" s="307"/>
      <c r="H11" s="307"/>
      <c r="I11" s="307"/>
      <c r="J11" s="307"/>
      <c r="K11" s="238"/>
      <c r="L11" s="238"/>
      <c r="M11" s="308"/>
      <c r="O11" s="21"/>
      <c r="P11" s="87"/>
      <c r="Q11" s="238"/>
      <c r="R11" s="307"/>
      <c r="S11" s="307"/>
      <c r="T11" s="307"/>
      <c r="U11" s="307"/>
      <c r="V11" s="307"/>
      <c r="W11" s="307"/>
      <c r="X11" s="307"/>
      <c r="Y11" s="238"/>
      <c r="Z11" s="238"/>
      <c r="AA11" s="308"/>
    </row>
    <row r="12" spans="1:27" ht="15" customHeight="1" x14ac:dyDescent="0.2">
      <c r="A12" s="34">
        <v>2</v>
      </c>
      <c r="B12" s="44" t="s">
        <v>289</v>
      </c>
      <c r="C12" s="206" t="s">
        <v>34</v>
      </c>
      <c r="D12" s="206" t="s">
        <v>34</v>
      </c>
      <c r="E12" s="206" t="s">
        <v>34</v>
      </c>
      <c r="F12" s="206" t="s">
        <v>34</v>
      </c>
      <c r="G12" s="206" t="s">
        <v>34</v>
      </c>
      <c r="H12" s="206" t="s">
        <v>34</v>
      </c>
      <c r="I12" s="206" t="s">
        <v>34</v>
      </c>
      <c r="J12" s="206" t="s">
        <v>34</v>
      </c>
      <c r="K12" s="206" t="s">
        <v>34</v>
      </c>
      <c r="L12" s="206" t="s">
        <v>34</v>
      </c>
      <c r="M12" s="207" t="s">
        <v>34</v>
      </c>
      <c r="O12" s="34">
        <v>2</v>
      </c>
      <c r="P12" s="44" t="s">
        <v>289</v>
      </c>
      <c r="Q12" s="206" t="s">
        <v>34</v>
      </c>
      <c r="R12" s="206" t="s">
        <v>34</v>
      </c>
      <c r="S12" s="206" t="s">
        <v>34</v>
      </c>
      <c r="T12" s="206" t="s">
        <v>34</v>
      </c>
      <c r="U12" s="206" t="s">
        <v>34</v>
      </c>
      <c r="V12" s="206" t="s">
        <v>34</v>
      </c>
      <c r="W12" s="206" t="s">
        <v>34</v>
      </c>
      <c r="X12" s="206" t="s">
        <v>34</v>
      </c>
      <c r="Y12" s="206" t="s">
        <v>34</v>
      </c>
      <c r="Z12" s="206" t="s">
        <v>34</v>
      </c>
      <c r="AA12" s="207" t="s">
        <v>34</v>
      </c>
    </row>
    <row r="13" spans="1:27" ht="15" customHeight="1" x14ac:dyDescent="0.2">
      <c r="A13" s="7" t="s">
        <v>50</v>
      </c>
      <c r="B13" s="116" t="s">
        <v>789</v>
      </c>
      <c r="C13" s="222">
        <v>0</v>
      </c>
      <c r="D13" s="259">
        <v>0</v>
      </c>
      <c r="E13" s="259">
        <v>0</v>
      </c>
      <c r="F13" s="259">
        <v>0</v>
      </c>
      <c r="G13" s="259">
        <v>0</v>
      </c>
      <c r="H13" s="259">
        <v>0</v>
      </c>
      <c r="I13" s="259">
        <v>0</v>
      </c>
      <c r="J13" s="259">
        <v>0</v>
      </c>
      <c r="K13" s="222">
        <v>0</v>
      </c>
      <c r="L13" s="222">
        <v>0</v>
      </c>
      <c r="M13" s="413">
        <f>SUM(C13:L13)</f>
        <v>0</v>
      </c>
      <c r="O13" s="7" t="s">
        <v>50</v>
      </c>
      <c r="P13" s="116" t="s">
        <v>789</v>
      </c>
      <c r="Q13" s="222">
        <v>0</v>
      </c>
      <c r="R13" s="259">
        <v>0</v>
      </c>
      <c r="S13" s="259">
        <v>0</v>
      </c>
      <c r="T13" s="259">
        <v>0</v>
      </c>
      <c r="U13" s="259">
        <v>0</v>
      </c>
      <c r="V13" s="259">
        <v>0</v>
      </c>
      <c r="W13" s="259">
        <v>0</v>
      </c>
      <c r="X13" s="259">
        <v>0</v>
      </c>
      <c r="Y13" s="222">
        <v>0</v>
      </c>
      <c r="Z13" s="222">
        <v>0</v>
      </c>
      <c r="AA13" s="413">
        <f>SUM(Q13:Z13)</f>
        <v>0</v>
      </c>
    </row>
    <row r="14" spans="1:27" ht="15" customHeight="1" x14ac:dyDescent="0.2">
      <c r="A14" s="11" t="s">
        <v>52</v>
      </c>
      <c r="B14" s="117" t="s">
        <v>790</v>
      </c>
      <c r="C14" s="232">
        <v>0</v>
      </c>
      <c r="D14" s="262">
        <v>0</v>
      </c>
      <c r="E14" s="262">
        <v>0</v>
      </c>
      <c r="F14" s="262">
        <v>0</v>
      </c>
      <c r="G14" s="262">
        <v>0</v>
      </c>
      <c r="H14" s="262">
        <v>0</v>
      </c>
      <c r="I14" s="262">
        <v>0</v>
      </c>
      <c r="J14" s="262">
        <v>0</v>
      </c>
      <c r="K14" s="232">
        <v>0</v>
      </c>
      <c r="L14" s="232">
        <v>0</v>
      </c>
      <c r="M14" s="414">
        <f>SUM(C14:L14)</f>
        <v>0</v>
      </c>
      <c r="O14" s="11" t="s">
        <v>52</v>
      </c>
      <c r="P14" s="117" t="s">
        <v>790</v>
      </c>
      <c r="Q14" s="232">
        <v>0</v>
      </c>
      <c r="R14" s="262">
        <v>0</v>
      </c>
      <c r="S14" s="262">
        <v>0</v>
      </c>
      <c r="T14" s="262">
        <v>0</v>
      </c>
      <c r="U14" s="262">
        <v>0</v>
      </c>
      <c r="V14" s="262">
        <v>0</v>
      </c>
      <c r="W14" s="262">
        <v>0</v>
      </c>
      <c r="X14" s="262">
        <v>0</v>
      </c>
      <c r="Y14" s="232">
        <v>0</v>
      </c>
      <c r="Z14" s="232">
        <v>0</v>
      </c>
      <c r="AA14" s="414">
        <f>SUM(Q14:Z14)</f>
        <v>0</v>
      </c>
    </row>
    <row r="15" spans="1:27" ht="15" customHeight="1" x14ac:dyDescent="0.2">
      <c r="A15" s="21"/>
      <c r="B15" s="87"/>
      <c r="C15" s="238"/>
      <c r="D15" s="307"/>
      <c r="E15" s="307"/>
      <c r="F15" s="307"/>
      <c r="G15" s="307"/>
      <c r="H15" s="307"/>
      <c r="I15" s="307"/>
      <c r="J15" s="307"/>
      <c r="K15" s="238"/>
      <c r="L15" s="238"/>
      <c r="M15" s="308"/>
      <c r="O15" s="21"/>
      <c r="P15" s="87"/>
      <c r="Q15" s="238"/>
      <c r="R15" s="307"/>
      <c r="S15" s="307"/>
      <c r="T15" s="307"/>
      <c r="U15" s="307"/>
      <c r="V15" s="307"/>
      <c r="W15" s="307"/>
      <c r="X15" s="307"/>
      <c r="Y15" s="238"/>
      <c r="Z15" s="238"/>
      <c r="AA15" s="308"/>
    </row>
    <row r="16" spans="1:27" ht="15" customHeight="1" x14ac:dyDescent="0.2">
      <c r="A16" s="34">
        <v>3</v>
      </c>
      <c r="B16" s="44" t="s">
        <v>791</v>
      </c>
      <c r="C16" s="206" t="s">
        <v>34</v>
      </c>
      <c r="D16" s="206" t="s">
        <v>34</v>
      </c>
      <c r="E16" s="206" t="s">
        <v>34</v>
      </c>
      <c r="F16" s="206" t="s">
        <v>34</v>
      </c>
      <c r="G16" s="206" t="s">
        <v>34</v>
      </c>
      <c r="H16" s="206" t="s">
        <v>34</v>
      </c>
      <c r="I16" s="206" t="s">
        <v>34</v>
      </c>
      <c r="J16" s="206" t="s">
        <v>34</v>
      </c>
      <c r="K16" s="206" t="s">
        <v>34</v>
      </c>
      <c r="L16" s="206" t="s">
        <v>34</v>
      </c>
      <c r="M16" s="207" t="s">
        <v>34</v>
      </c>
      <c r="O16" s="34">
        <v>3</v>
      </c>
      <c r="P16" s="44" t="s">
        <v>791</v>
      </c>
      <c r="Q16" s="206" t="s">
        <v>34</v>
      </c>
      <c r="R16" s="206" t="s">
        <v>34</v>
      </c>
      <c r="S16" s="206" t="s">
        <v>34</v>
      </c>
      <c r="T16" s="206" t="s">
        <v>34</v>
      </c>
      <c r="U16" s="206" t="s">
        <v>34</v>
      </c>
      <c r="V16" s="206" t="s">
        <v>34</v>
      </c>
      <c r="W16" s="206" t="s">
        <v>34</v>
      </c>
      <c r="X16" s="206" t="s">
        <v>34</v>
      </c>
      <c r="Y16" s="206" t="s">
        <v>34</v>
      </c>
      <c r="Z16" s="206" t="s">
        <v>34</v>
      </c>
      <c r="AA16" s="207" t="s">
        <v>34</v>
      </c>
    </row>
    <row r="17" spans="1:27" ht="15" customHeight="1" x14ac:dyDescent="0.2">
      <c r="A17" s="7" t="s">
        <v>115</v>
      </c>
      <c r="B17" s="116" t="s">
        <v>789</v>
      </c>
      <c r="C17" s="222">
        <v>0</v>
      </c>
      <c r="D17" s="259">
        <v>0</v>
      </c>
      <c r="E17" s="259">
        <v>0</v>
      </c>
      <c r="F17" s="259">
        <v>0</v>
      </c>
      <c r="G17" s="259">
        <v>0</v>
      </c>
      <c r="H17" s="259">
        <v>0</v>
      </c>
      <c r="I17" s="259">
        <v>0</v>
      </c>
      <c r="J17" s="259">
        <v>0</v>
      </c>
      <c r="K17" s="222">
        <v>0</v>
      </c>
      <c r="L17" s="222">
        <v>0</v>
      </c>
      <c r="M17" s="413">
        <f>SUM(C17:L17)</f>
        <v>0</v>
      </c>
      <c r="O17" s="7" t="s">
        <v>115</v>
      </c>
      <c r="P17" s="116" t="s">
        <v>789</v>
      </c>
      <c r="Q17" s="222">
        <v>0</v>
      </c>
      <c r="R17" s="259">
        <v>0</v>
      </c>
      <c r="S17" s="259">
        <v>0</v>
      </c>
      <c r="T17" s="259">
        <v>0</v>
      </c>
      <c r="U17" s="259">
        <v>0</v>
      </c>
      <c r="V17" s="259">
        <v>0</v>
      </c>
      <c r="W17" s="259">
        <v>0</v>
      </c>
      <c r="X17" s="259">
        <v>0</v>
      </c>
      <c r="Y17" s="222">
        <v>0</v>
      </c>
      <c r="Z17" s="222">
        <v>0</v>
      </c>
      <c r="AA17" s="413">
        <f>SUM(Q17:Z17)</f>
        <v>0</v>
      </c>
    </row>
    <row r="18" spans="1:27" ht="15" customHeight="1" x14ac:dyDescent="0.2">
      <c r="A18" s="11" t="s">
        <v>117</v>
      </c>
      <c r="B18" s="117" t="s">
        <v>790</v>
      </c>
      <c r="C18" s="232">
        <v>0</v>
      </c>
      <c r="D18" s="262">
        <v>0</v>
      </c>
      <c r="E18" s="262">
        <v>0</v>
      </c>
      <c r="F18" s="262">
        <v>0</v>
      </c>
      <c r="G18" s="262">
        <v>0</v>
      </c>
      <c r="H18" s="262">
        <v>0</v>
      </c>
      <c r="I18" s="262">
        <v>0</v>
      </c>
      <c r="J18" s="262">
        <v>0</v>
      </c>
      <c r="K18" s="232">
        <v>0</v>
      </c>
      <c r="L18" s="232">
        <v>0</v>
      </c>
      <c r="M18" s="414">
        <f>SUM(C18:L18)</f>
        <v>0</v>
      </c>
      <c r="O18" s="11" t="s">
        <v>117</v>
      </c>
      <c r="P18" s="117" t="s">
        <v>790</v>
      </c>
      <c r="Q18" s="232">
        <v>0</v>
      </c>
      <c r="R18" s="262">
        <v>0</v>
      </c>
      <c r="S18" s="262">
        <v>0</v>
      </c>
      <c r="T18" s="262">
        <v>0</v>
      </c>
      <c r="U18" s="262">
        <v>0</v>
      </c>
      <c r="V18" s="262">
        <v>0</v>
      </c>
      <c r="W18" s="262">
        <v>0</v>
      </c>
      <c r="X18" s="262">
        <v>0</v>
      </c>
      <c r="Y18" s="232">
        <v>0</v>
      </c>
      <c r="Z18" s="232">
        <v>0</v>
      </c>
      <c r="AA18" s="414">
        <f>SUM(Q18:Z18)</f>
        <v>0</v>
      </c>
    </row>
    <row r="19" spans="1:27" ht="15" customHeight="1" x14ac:dyDescent="0.2">
      <c r="A19" s="21"/>
      <c r="B19" s="87"/>
      <c r="C19" s="238"/>
      <c r="D19" s="307"/>
      <c r="E19" s="307"/>
      <c r="F19" s="307"/>
      <c r="G19" s="307"/>
      <c r="H19" s="307"/>
      <c r="I19" s="307"/>
      <c r="J19" s="307"/>
      <c r="K19" s="238"/>
      <c r="L19" s="238"/>
      <c r="M19" s="308"/>
      <c r="O19" s="21"/>
      <c r="P19" s="87"/>
      <c r="Q19" s="238"/>
      <c r="R19" s="307"/>
      <c r="S19" s="307"/>
      <c r="T19" s="307"/>
      <c r="U19" s="307"/>
      <c r="V19" s="307"/>
      <c r="W19" s="307"/>
      <c r="X19" s="307"/>
      <c r="Y19" s="238"/>
      <c r="Z19" s="238"/>
      <c r="AA19" s="308"/>
    </row>
    <row r="20" spans="1:27" ht="15" customHeight="1" x14ac:dyDescent="0.2">
      <c r="A20" s="22">
        <v>4</v>
      </c>
      <c r="B20" s="43" t="s">
        <v>792</v>
      </c>
      <c r="C20" s="257">
        <f>SUM(C9:C10,C13:C14,C17:C18)</f>
        <v>0</v>
      </c>
      <c r="D20" s="257">
        <f t="shared" ref="D20:M20" si="0">SUM(D9:D10,D13:D14,D17:D18)</f>
        <v>0</v>
      </c>
      <c r="E20" s="257">
        <f t="shared" si="0"/>
        <v>0</v>
      </c>
      <c r="F20" s="257">
        <f t="shared" si="0"/>
        <v>0</v>
      </c>
      <c r="G20" s="257">
        <f t="shared" si="0"/>
        <v>0</v>
      </c>
      <c r="H20" s="257">
        <f t="shared" si="0"/>
        <v>0</v>
      </c>
      <c r="I20" s="257">
        <f t="shared" si="0"/>
        <v>0</v>
      </c>
      <c r="J20" s="257">
        <f t="shared" si="0"/>
        <v>0</v>
      </c>
      <c r="K20" s="257">
        <f t="shared" si="0"/>
        <v>0</v>
      </c>
      <c r="L20" s="257">
        <f t="shared" si="0"/>
        <v>0</v>
      </c>
      <c r="M20" s="257">
        <f t="shared" si="0"/>
        <v>0</v>
      </c>
      <c r="O20" s="22">
        <v>4</v>
      </c>
      <c r="P20" s="43" t="s">
        <v>792</v>
      </c>
      <c r="Q20" s="257">
        <f>SUM(Q9:Q10,Q13:Q14,Q17:Q18)</f>
        <v>0</v>
      </c>
      <c r="R20" s="257">
        <f t="shared" ref="R20:AA20" si="1">SUM(R9:R10,R13:R14,R17:R18)</f>
        <v>0</v>
      </c>
      <c r="S20" s="257">
        <f t="shared" si="1"/>
        <v>0</v>
      </c>
      <c r="T20" s="257">
        <f t="shared" si="1"/>
        <v>0</v>
      </c>
      <c r="U20" s="257">
        <f t="shared" si="1"/>
        <v>0</v>
      </c>
      <c r="V20" s="257">
        <f t="shared" si="1"/>
        <v>0</v>
      </c>
      <c r="W20" s="257">
        <f t="shared" si="1"/>
        <v>0</v>
      </c>
      <c r="X20" s="257">
        <f t="shared" si="1"/>
        <v>0</v>
      </c>
      <c r="Y20" s="257">
        <f t="shared" si="1"/>
        <v>0</v>
      </c>
      <c r="Z20" s="257">
        <f t="shared" si="1"/>
        <v>0</v>
      </c>
      <c r="AA20" s="257">
        <f t="shared" si="1"/>
        <v>0</v>
      </c>
    </row>
  </sheetData>
  <mergeCells count="2">
    <mergeCell ref="D4:M4"/>
    <mergeCell ref="R4:AA4"/>
  </mergeCells>
  <conditionalFormatting sqref="C9:M20">
    <cfRule type="cellIs" dxfId="42" priority="8" operator="equal">
      <formula>0</formula>
    </cfRule>
  </conditionalFormatting>
  <conditionalFormatting sqref="Q9:AA20">
    <cfRule type="cellIs" dxfId="41" priority="1" operator="equal">
      <formula>0</formula>
    </cfRule>
  </conditionalFormatting>
  <pageMargins left="0.70866141732283472" right="0.70866141732283472" top="0.74803149606299213" bottom="0.74803149606299213" header="0.31496062992125984" footer="0.31496062992125984"/>
  <pageSetup paperSize="9" scale="59" fitToWidth="2" orientation="landscape" r:id="rId1"/>
  <colBreaks count="1" manualBreakCount="1">
    <brk id="14" max="1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AO59"/>
  <sheetViews>
    <sheetView showGridLines="0" zoomScaleNormal="100" workbookViewId="0"/>
  </sheetViews>
  <sheetFormatPr defaultColWidth="9.140625" defaultRowHeight="15" x14ac:dyDescent="0.25"/>
  <cols>
    <col min="1" max="1" width="5.42578125" customWidth="1"/>
    <col min="2" max="2" width="25.85546875" bestFit="1" customWidth="1"/>
    <col min="3" max="3" width="25.85546875" customWidth="1"/>
    <col min="4" max="4" width="24" customWidth="1"/>
    <col min="5" max="5" width="12" bestFit="1" customWidth="1"/>
    <col min="6" max="6" width="20.85546875" bestFit="1" customWidth="1"/>
    <col min="7" max="7" width="11.85546875" customWidth="1"/>
    <col min="9" max="9" width="13.85546875" customWidth="1"/>
    <col min="10" max="10" width="14.5703125" customWidth="1"/>
    <col min="11" max="11" width="13.5703125" customWidth="1"/>
    <col min="12" max="12" width="13.140625" customWidth="1"/>
    <col min="13" max="13" width="11.85546875" customWidth="1"/>
    <col min="15" max="15" width="12.85546875" customWidth="1"/>
    <col min="16" max="16" width="18.140625" customWidth="1"/>
    <col min="17" max="17" width="22" bestFit="1" customWidth="1"/>
    <col min="18" max="18" width="13.42578125" customWidth="1"/>
    <col min="19" max="19" width="47.140625" style="439" customWidth="1"/>
    <col min="20" max="20" width="9" customWidth="1"/>
    <col min="23" max="40" width="14.5703125" customWidth="1"/>
  </cols>
  <sheetData>
    <row r="1" spans="1:41" ht="18" x14ac:dyDescent="0.25">
      <c r="A1" s="1160" t="s">
        <v>18</v>
      </c>
      <c r="D1" s="987" t="s">
        <v>84</v>
      </c>
      <c r="V1" s="1160" t="s">
        <v>19</v>
      </c>
      <c r="Z1" s="987" t="s">
        <v>84</v>
      </c>
      <c r="AN1" s="439"/>
    </row>
    <row r="2" spans="1:41" x14ac:dyDescent="0.25">
      <c r="A2" s="953"/>
      <c r="V2" s="953"/>
      <c r="AN2" s="439"/>
    </row>
    <row r="3" spans="1:41" x14ac:dyDescent="0.25">
      <c r="A3" s="954"/>
      <c r="V3" s="954"/>
      <c r="AN3" s="439"/>
    </row>
    <row r="4" spans="1:41" ht="15.75" x14ac:dyDescent="0.25">
      <c r="A4" s="101" t="s">
        <v>793</v>
      </c>
      <c r="B4" s="123"/>
      <c r="C4" s="123"/>
      <c r="D4" s="123"/>
      <c r="E4" s="123"/>
      <c r="F4" s="123"/>
      <c r="G4" s="123"/>
      <c r="H4" s="123"/>
      <c r="I4" s="123"/>
      <c r="J4" s="123"/>
      <c r="K4" s="123"/>
      <c r="L4" s="429"/>
      <c r="M4" s="123"/>
      <c r="N4" s="123"/>
      <c r="O4" s="123"/>
      <c r="P4" s="123"/>
      <c r="Q4" s="123"/>
      <c r="R4" s="123"/>
      <c r="S4" s="440"/>
      <c r="T4" s="434"/>
      <c r="V4" s="101" t="s">
        <v>793</v>
      </c>
      <c r="W4" s="123"/>
      <c r="X4" s="123"/>
      <c r="Y4" s="123"/>
      <c r="Z4" s="123"/>
      <c r="AA4" s="123"/>
      <c r="AB4" s="123"/>
      <c r="AC4" s="123"/>
      <c r="AD4" s="123"/>
      <c r="AE4" s="123"/>
      <c r="AF4" s="123"/>
      <c r="AG4" s="429"/>
      <c r="AH4" s="123"/>
      <c r="AI4" s="123"/>
      <c r="AJ4" s="123"/>
      <c r="AK4" s="123"/>
      <c r="AL4" s="123"/>
      <c r="AM4" s="123"/>
      <c r="AN4" s="440"/>
      <c r="AO4" s="434"/>
    </row>
    <row r="5" spans="1:41" ht="15.75" x14ac:dyDescent="0.25">
      <c r="A5" s="175"/>
      <c r="B5" s="1304"/>
      <c r="C5" s="1304"/>
      <c r="D5" s="1304"/>
      <c r="E5" s="1304"/>
      <c r="F5" s="1304"/>
      <c r="G5" s="1304"/>
      <c r="H5" s="1304"/>
      <c r="I5" s="1304"/>
      <c r="J5" s="1304"/>
      <c r="K5" s="1304"/>
      <c r="L5" s="1304"/>
      <c r="M5" s="1304"/>
      <c r="N5" s="1304"/>
      <c r="O5" s="1304"/>
      <c r="P5" s="1304"/>
      <c r="Q5" s="1304"/>
      <c r="R5" s="1304"/>
      <c r="S5" s="1305"/>
      <c r="T5" s="434"/>
      <c r="V5" s="175"/>
      <c r="W5" s="1304"/>
      <c r="X5" s="1304"/>
      <c r="Y5" s="1304"/>
      <c r="Z5" s="1304"/>
      <c r="AA5" s="1304"/>
      <c r="AB5" s="1304"/>
      <c r="AC5" s="1304"/>
      <c r="AD5" s="1304"/>
      <c r="AE5" s="1304"/>
      <c r="AF5" s="1304"/>
      <c r="AG5" s="1304"/>
      <c r="AH5" s="1304"/>
      <c r="AI5" s="1304"/>
      <c r="AJ5" s="1304"/>
      <c r="AK5" s="1304"/>
      <c r="AL5" s="1304"/>
      <c r="AM5" s="1304"/>
      <c r="AN5" s="1305"/>
      <c r="AO5" s="434"/>
    </row>
    <row r="6" spans="1:41" ht="28.5" customHeight="1" x14ac:dyDescent="0.25">
      <c r="A6" s="1358"/>
      <c r="B6" s="1350" t="s">
        <v>794</v>
      </c>
      <c r="C6" s="1351" t="s">
        <v>795</v>
      </c>
      <c r="D6" s="1350" t="s">
        <v>796</v>
      </c>
      <c r="E6" s="1354" t="s">
        <v>797</v>
      </c>
      <c r="F6" s="1355"/>
      <c r="G6" s="1352" t="s">
        <v>798</v>
      </c>
      <c r="H6" s="1352"/>
      <c r="I6" s="1287" t="s">
        <v>799</v>
      </c>
      <c r="J6" s="1287" t="str">
        <f>"Capital sum owed at the end of Year 
(£000s)"</f>
        <v>Capital sum owed at the end of Year 
(£000s)</v>
      </c>
      <c r="K6" s="1287" t="s">
        <v>800</v>
      </c>
      <c r="L6" s="1287" t="s">
        <v>801</v>
      </c>
      <c r="M6" s="1352" t="s">
        <v>802</v>
      </c>
      <c r="N6" s="1352"/>
      <c r="O6" s="1351" t="s">
        <v>803</v>
      </c>
      <c r="P6" s="1287" t="s">
        <v>804</v>
      </c>
      <c r="Q6" s="1350" t="s">
        <v>805</v>
      </c>
      <c r="R6" s="1287" t="str">
        <f>"Interest rate at the end of Year 2 (estimate for undrawn facilities)"</f>
        <v>Interest rate at the end of Year 2 (estimate for undrawn facilities)</v>
      </c>
      <c r="S6" s="1356" t="s">
        <v>806</v>
      </c>
      <c r="T6" s="435"/>
      <c r="V6" s="1358"/>
      <c r="W6" s="1350" t="s">
        <v>794</v>
      </c>
      <c r="X6" s="1351" t="s">
        <v>795</v>
      </c>
      <c r="Y6" s="1350" t="s">
        <v>796</v>
      </c>
      <c r="Z6" s="1354" t="s">
        <v>797</v>
      </c>
      <c r="AA6" s="1355"/>
      <c r="AB6" s="1352" t="s">
        <v>798</v>
      </c>
      <c r="AC6" s="1352"/>
      <c r="AD6" s="1287" t="s">
        <v>799</v>
      </c>
      <c r="AE6" s="1287" t="str">
        <f>"Capital sum owed at the end of Year 
(£000s)"</f>
        <v>Capital sum owed at the end of Year 
(£000s)</v>
      </c>
      <c r="AF6" s="1287" t="s">
        <v>800</v>
      </c>
      <c r="AG6" s="1287" t="s">
        <v>801</v>
      </c>
      <c r="AH6" s="1352" t="s">
        <v>802</v>
      </c>
      <c r="AI6" s="1352"/>
      <c r="AJ6" s="1351" t="s">
        <v>803</v>
      </c>
      <c r="AK6" s="1287" t="s">
        <v>804</v>
      </c>
      <c r="AL6" s="1350" t="s">
        <v>805</v>
      </c>
      <c r="AM6" s="1287" t="str">
        <f>"Interest rate at the end of Year 2 (estimate for undrawn facilities)"</f>
        <v>Interest rate at the end of Year 2 (estimate for undrawn facilities)</v>
      </c>
      <c r="AN6" s="1356" t="s">
        <v>806</v>
      </c>
      <c r="AO6" s="435"/>
    </row>
    <row r="7" spans="1:41" ht="135.75" x14ac:dyDescent="0.25">
      <c r="A7" s="1359"/>
      <c r="B7" s="1351"/>
      <c r="C7" s="1353"/>
      <c r="D7" s="1351"/>
      <c r="E7" s="821" t="s">
        <v>807</v>
      </c>
      <c r="F7" s="822" t="s">
        <v>808</v>
      </c>
      <c r="G7" s="831" t="s">
        <v>809</v>
      </c>
      <c r="H7" s="831" t="s">
        <v>810</v>
      </c>
      <c r="I7" s="1286"/>
      <c r="J7" s="1286"/>
      <c r="K7" s="1286"/>
      <c r="L7" s="1286"/>
      <c r="M7" s="831" t="s">
        <v>809</v>
      </c>
      <c r="N7" s="831" t="s">
        <v>810</v>
      </c>
      <c r="O7" s="1353"/>
      <c r="P7" s="1286"/>
      <c r="Q7" s="1351"/>
      <c r="R7" s="1286"/>
      <c r="S7" s="1357"/>
      <c r="T7" s="435"/>
      <c r="V7" s="1359"/>
      <c r="W7" s="1351"/>
      <c r="X7" s="1353"/>
      <c r="Y7" s="1351"/>
      <c r="Z7" s="821" t="s">
        <v>807</v>
      </c>
      <c r="AA7" s="822" t="s">
        <v>808</v>
      </c>
      <c r="AB7" s="831" t="s">
        <v>809</v>
      </c>
      <c r="AC7" s="831" t="s">
        <v>810</v>
      </c>
      <c r="AD7" s="1286"/>
      <c r="AE7" s="1286"/>
      <c r="AF7" s="1286"/>
      <c r="AG7" s="1286"/>
      <c r="AH7" s="831" t="s">
        <v>809</v>
      </c>
      <c r="AI7" s="831" t="s">
        <v>810</v>
      </c>
      <c r="AJ7" s="1353"/>
      <c r="AK7" s="1286"/>
      <c r="AL7" s="1351"/>
      <c r="AM7" s="1286"/>
      <c r="AN7" s="1357"/>
      <c r="AO7" s="435"/>
    </row>
    <row r="8" spans="1:41" x14ac:dyDescent="0.25">
      <c r="A8" s="351" t="s">
        <v>320</v>
      </c>
      <c r="B8" s="352"/>
      <c r="C8" s="352"/>
      <c r="D8" s="352"/>
      <c r="E8" s="820"/>
      <c r="F8" s="829"/>
      <c r="G8" s="353"/>
      <c r="H8" s="354"/>
      <c r="I8" s="355">
        <f>SUM(I9:I58)</f>
        <v>0</v>
      </c>
      <c r="J8" s="355">
        <f>SUM(J9:J58)</f>
        <v>0</v>
      </c>
      <c r="K8" s="355">
        <f>SUM(K9:K58)</f>
        <v>0</v>
      </c>
      <c r="L8" s="352"/>
      <c r="M8" s="353"/>
      <c r="N8" s="354"/>
      <c r="O8" s="391"/>
      <c r="P8" s="356"/>
      <c r="Q8" s="352"/>
      <c r="R8" s="357"/>
      <c r="S8" s="441"/>
      <c r="T8" s="436"/>
      <c r="V8" s="351" t="s">
        <v>320</v>
      </c>
      <c r="W8" s="352"/>
      <c r="X8" s="352"/>
      <c r="Y8" s="352"/>
      <c r="Z8" s="820"/>
      <c r="AA8" s="829"/>
      <c r="AB8" s="353"/>
      <c r="AC8" s="354"/>
      <c r="AD8" s="355">
        <f>SUM(AD9:AD58)</f>
        <v>0</v>
      </c>
      <c r="AE8" s="355">
        <f>SUM(AE9:AE58)</f>
        <v>0</v>
      </c>
      <c r="AF8" s="355">
        <f>SUM(AF9:AF58)</f>
        <v>0</v>
      </c>
      <c r="AG8" s="352"/>
      <c r="AH8" s="353"/>
      <c r="AI8" s="354"/>
      <c r="AJ8" s="391"/>
      <c r="AK8" s="356"/>
      <c r="AL8" s="352"/>
      <c r="AM8" s="357"/>
      <c r="AN8" s="441"/>
      <c r="AO8" s="436"/>
    </row>
    <row r="9" spans="1:41" x14ac:dyDescent="0.25">
      <c r="A9" s="149">
        <v>1</v>
      </c>
      <c r="B9" s="662"/>
      <c r="C9" s="662"/>
      <c r="D9" s="662"/>
      <c r="E9" s="662"/>
      <c r="F9" s="823">
        <v>0</v>
      </c>
      <c r="G9" s="662"/>
      <c r="H9" s="663"/>
      <c r="I9" s="682">
        <v>0</v>
      </c>
      <c r="J9" s="682">
        <v>0</v>
      </c>
      <c r="K9" s="682">
        <v>0</v>
      </c>
      <c r="L9" s="805"/>
      <c r="M9" s="662"/>
      <c r="N9" s="815"/>
      <c r="O9" s="664"/>
      <c r="P9" s="682">
        <v>0</v>
      </c>
      <c r="Q9" s="662"/>
      <c r="R9" s="840">
        <v>0</v>
      </c>
      <c r="S9" s="665"/>
      <c r="T9" s="437"/>
      <c r="V9" s="149">
        <v>1</v>
      </c>
      <c r="W9" s="662"/>
      <c r="X9" s="662"/>
      <c r="Y9" s="662"/>
      <c r="Z9" s="662"/>
      <c r="AA9" s="823">
        <v>0</v>
      </c>
      <c r="AB9" s="662"/>
      <c r="AC9" s="663"/>
      <c r="AD9" s="682">
        <v>0</v>
      </c>
      <c r="AE9" s="682">
        <v>0</v>
      </c>
      <c r="AF9" s="682">
        <v>0</v>
      </c>
      <c r="AG9" s="805"/>
      <c r="AH9" s="662"/>
      <c r="AI9" s="815"/>
      <c r="AJ9" s="664"/>
      <c r="AK9" s="682">
        <v>0</v>
      </c>
      <c r="AL9" s="662"/>
      <c r="AM9" s="840">
        <v>0</v>
      </c>
      <c r="AN9" s="665"/>
      <c r="AO9" s="437"/>
    </row>
    <row r="10" spans="1:41" x14ac:dyDescent="0.25">
      <c r="A10" s="660">
        <v>2</v>
      </c>
      <c r="B10" s="666"/>
      <c r="C10" s="666"/>
      <c r="D10" s="666"/>
      <c r="E10" s="666"/>
      <c r="F10" s="824">
        <v>0</v>
      </c>
      <c r="G10" s="666"/>
      <c r="H10" s="667"/>
      <c r="I10" s="681">
        <v>0</v>
      </c>
      <c r="J10" s="681">
        <v>0</v>
      </c>
      <c r="K10" s="681">
        <v>0</v>
      </c>
      <c r="L10" s="806"/>
      <c r="M10" s="666"/>
      <c r="N10" s="671"/>
      <c r="O10" s="668"/>
      <c r="P10" s="681">
        <v>0</v>
      </c>
      <c r="Q10" s="666"/>
      <c r="R10" s="841">
        <v>0</v>
      </c>
      <c r="S10" s="669"/>
      <c r="T10" s="437"/>
      <c r="V10" s="660">
        <v>2</v>
      </c>
      <c r="W10" s="666"/>
      <c r="X10" s="666"/>
      <c r="Y10" s="666"/>
      <c r="Z10" s="666"/>
      <c r="AA10" s="824">
        <v>0</v>
      </c>
      <c r="AB10" s="666"/>
      <c r="AC10" s="667"/>
      <c r="AD10" s="681">
        <v>0</v>
      </c>
      <c r="AE10" s="681">
        <v>0</v>
      </c>
      <c r="AF10" s="681">
        <v>0</v>
      </c>
      <c r="AG10" s="806"/>
      <c r="AH10" s="666"/>
      <c r="AI10" s="671"/>
      <c r="AJ10" s="668"/>
      <c r="AK10" s="681">
        <v>0</v>
      </c>
      <c r="AL10" s="666"/>
      <c r="AM10" s="841">
        <v>0</v>
      </c>
      <c r="AN10" s="669"/>
      <c r="AO10" s="437"/>
    </row>
    <row r="11" spans="1:41" x14ac:dyDescent="0.25">
      <c r="A11" s="660">
        <v>3</v>
      </c>
      <c r="B11" s="666"/>
      <c r="C11" s="666"/>
      <c r="D11" s="666"/>
      <c r="E11" s="666"/>
      <c r="F11" s="824">
        <v>0</v>
      </c>
      <c r="G11" s="666"/>
      <c r="H11" s="667"/>
      <c r="I11" s="681">
        <v>0</v>
      </c>
      <c r="J11" s="681">
        <v>0</v>
      </c>
      <c r="K11" s="681">
        <v>0</v>
      </c>
      <c r="L11" s="806"/>
      <c r="M11" s="666"/>
      <c r="N11" s="671"/>
      <c r="O11" s="668"/>
      <c r="P11" s="681">
        <v>0</v>
      </c>
      <c r="Q11" s="666"/>
      <c r="R11" s="841">
        <v>0</v>
      </c>
      <c r="S11" s="669"/>
      <c r="T11" s="437"/>
      <c r="V11" s="660">
        <v>3</v>
      </c>
      <c r="W11" s="666"/>
      <c r="X11" s="666"/>
      <c r="Y11" s="666"/>
      <c r="Z11" s="666"/>
      <c r="AA11" s="824">
        <v>0</v>
      </c>
      <c r="AB11" s="666"/>
      <c r="AC11" s="667"/>
      <c r="AD11" s="681">
        <v>0</v>
      </c>
      <c r="AE11" s="681">
        <v>0</v>
      </c>
      <c r="AF11" s="681">
        <v>0</v>
      </c>
      <c r="AG11" s="806"/>
      <c r="AH11" s="666"/>
      <c r="AI11" s="671"/>
      <c r="AJ11" s="668"/>
      <c r="AK11" s="681">
        <v>0</v>
      </c>
      <c r="AL11" s="666"/>
      <c r="AM11" s="841">
        <v>0</v>
      </c>
      <c r="AN11" s="669"/>
      <c r="AO11" s="437"/>
    </row>
    <row r="12" spans="1:41" x14ac:dyDescent="0.25">
      <c r="A12" s="660">
        <v>4</v>
      </c>
      <c r="B12" s="670"/>
      <c r="C12" s="670"/>
      <c r="D12" s="670"/>
      <c r="E12" s="670"/>
      <c r="F12" s="824">
        <v>0</v>
      </c>
      <c r="G12" s="670"/>
      <c r="H12" s="671"/>
      <c r="I12" s="681">
        <v>0</v>
      </c>
      <c r="J12" s="681">
        <v>0</v>
      </c>
      <c r="K12" s="681">
        <v>0</v>
      </c>
      <c r="L12" s="807"/>
      <c r="M12" s="670"/>
      <c r="N12" s="671"/>
      <c r="O12" s="672"/>
      <c r="P12" s="681">
        <v>0</v>
      </c>
      <c r="Q12" s="666"/>
      <c r="R12" s="841">
        <v>0</v>
      </c>
      <c r="S12" s="669"/>
      <c r="T12" s="437"/>
      <c r="V12" s="660">
        <v>4</v>
      </c>
      <c r="W12" s="670"/>
      <c r="X12" s="670"/>
      <c r="Y12" s="670"/>
      <c r="Z12" s="670"/>
      <c r="AA12" s="824">
        <v>0</v>
      </c>
      <c r="AB12" s="670"/>
      <c r="AC12" s="671"/>
      <c r="AD12" s="681">
        <v>0</v>
      </c>
      <c r="AE12" s="681">
        <v>0</v>
      </c>
      <c r="AF12" s="681">
        <v>0</v>
      </c>
      <c r="AG12" s="807"/>
      <c r="AH12" s="670"/>
      <c r="AI12" s="671"/>
      <c r="AJ12" s="672"/>
      <c r="AK12" s="681">
        <v>0</v>
      </c>
      <c r="AL12" s="666"/>
      <c r="AM12" s="841">
        <v>0</v>
      </c>
      <c r="AN12" s="669"/>
      <c r="AO12" s="437"/>
    </row>
    <row r="13" spans="1:41" x14ac:dyDescent="0.25">
      <c r="A13" s="660">
        <v>5</v>
      </c>
      <c r="B13" s="670"/>
      <c r="C13" s="670"/>
      <c r="D13" s="670"/>
      <c r="E13" s="670"/>
      <c r="F13" s="824">
        <v>0</v>
      </c>
      <c r="G13" s="670"/>
      <c r="H13" s="671"/>
      <c r="I13" s="681">
        <v>0</v>
      </c>
      <c r="J13" s="681">
        <v>0</v>
      </c>
      <c r="K13" s="681">
        <v>0</v>
      </c>
      <c r="L13" s="807"/>
      <c r="M13" s="670"/>
      <c r="N13" s="671"/>
      <c r="O13" s="672"/>
      <c r="P13" s="681">
        <v>0</v>
      </c>
      <c r="Q13" s="666"/>
      <c r="R13" s="841">
        <v>0</v>
      </c>
      <c r="S13" s="669"/>
      <c r="T13" s="437"/>
      <c r="V13" s="660">
        <v>5</v>
      </c>
      <c r="W13" s="670"/>
      <c r="X13" s="670"/>
      <c r="Y13" s="670"/>
      <c r="Z13" s="670"/>
      <c r="AA13" s="824">
        <v>0</v>
      </c>
      <c r="AB13" s="670"/>
      <c r="AC13" s="671"/>
      <c r="AD13" s="681">
        <v>0</v>
      </c>
      <c r="AE13" s="681">
        <v>0</v>
      </c>
      <c r="AF13" s="681">
        <v>0</v>
      </c>
      <c r="AG13" s="807"/>
      <c r="AH13" s="670"/>
      <c r="AI13" s="671"/>
      <c r="AJ13" s="672"/>
      <c r="AK13" s="681">
        <v>0</v>
      </c>
      <c r="AL13" s="666"/>
      <c r="AM13" s="841">
        <v>0</v>
      </c>
      <c r="AN13" s="669"/>
      <c r="AO13" s="437"/>
    </row>
    <row r="14" spans="1:41" x14ac:dyDescent="0.25">
      <c r="A14" s="660">
        <v>6</v>
      </c>
      <c r="B14" s="666"/>
      <c r="C14" s="666"/>
      <c r="D14" s="666"/>
      <c r="E14" s="666"/>
      <c r="F14" s="824">
        <v>0</v>
      </c>
      <c r="G14" s="666"/>
      <c r="H14" s="667"/>
      <c r="I14" s="681">
        <v>0</v>
      </c>
      <c r="J14" s="681">
        <v>0</v>
      </c>
      <c r="K14" s="681">
        <v>0</v>
      </c>
      <c r="L14" s="806"/>
      <c r="M14" s="666"/>
      <c r="N14" s="671"/>
      <c r="O14" s="668"/>
      <c r="P14" s="681">
        <v>0</v>
      </c>
      <c r="Q14" s="666"/>
      <c r="R14" s="841">
        <v>0</v>
      </c>
      <c r="S14" s="669"/>
      <c r="T14" s="437"/>
      <c r="V14" s="660">
        <v>6</v>
      </c>
      <c r="W14" s="666"/>
      <c r="X14" s="666"/>
      <c r="Y14" s="666"/>
      <c r="Z14" s="666"/>
      <c r="AA14" s="824">
        <v>0</v>
      </c>
      <c r="AB14" s="666"/>
      <c r="AC14" s="667"/>
      <c r="AD14" s="681">
        <v>0</v>
      </c>
      <c r="AE14" s="681">
        <v>0</v>
      </c>
      <c r="AF14" s="681">
        <v>0</v>
      </c>
      <c r="AG14" s="806"/>
      <c r="AH14" s="666"/>
      <c r="AI14" s="671"/>
      <c r="AJ14" s="668"/>
      <c r="AK14" s="681">
        <v>0</v>
      </c>
      <c r="AL14" s="666"/>
      <c r="AM14" s="841">
        <v>0</v>
      </c>
      <c r="AN14" s="669"/>
      <c r="AO14" s="437"/>
    </row>
    <row r="15" spans="1:41" x14ac:dyDescent="0.25">
      <c r="A15" s="660">
        <v>7</v>
      </c>
      <c r="B15" s="666"/>
      <c r="C15" s="666"/>
      <c r="D15" s="666"/>
      <c r="E15" s="666"/>
      <c r="F15" s="824">
        <v>0</v>
      </c>
      <c r="G15" s="666"/>
      <c r="H15" s="667"/>
      <c r="I15" s="681">
        <v>0</v>
      </c>
      <c r="J15" s="681">
        <v>0</v>
      </c>
      <c r="K15" s="681">
        <v>0</v>
      </c>
      <c r="L15" s="806"/>
      <c r="M15" s="666"/>
      <c r="N15" s="671"/>
      <c r="O15" s="668"/>
      <c r="P15" s="681">
        <v>0</v>
      </c>
      <c r="Q15" s="666"/>
      <c r="R15" s="841">
        <v>0</v>
      </c>
      <c r="S15" s="669"/>
      <c r="T15" s="437"/>
      <c r="V15" s="660">
        <v>7</v>
      </c>
      <c r="W15" s="666"/>
      <c r="X15" s="666"/>
      <c r="Y15" s="666"/>
      <c r="Z15" s="666"/>
      <c r="AA15" s="824">
        <v>0</v>
      </c>
      <c r="AB15" s="666"/>
      <c r="AC15" s="667"/>
      <c r="AD15" s="681">
        <v>0</v>
      </c>
      <c r="AE15" s="681">
        <v>0</v>
      </c>
      <c r="AF15" s="681">
        <v>0</v>
      </c>
      <c r="AG15" s="806"/>
      <c r="AH15" s="666"/>
      <c r="AI15" s="671"/>
      <c r="AJ15" s="668"/>
      <c r="AK15" s="681">
        <v>0</v>
      </c>
      <c r="AL15" s="666"/>
      <c r="AM15" s="841">
        <v>0</v>
      </c>
      <c r="AN15" s="669"/>
      <c r="AO15" s="437"/>
    </row>
    <row r="16" spans="1:41" x14ac:dyDescent="0.25">
      <c r="A16" s="660">
        <v>8</v>
      </c>
      <c r="B16" s="666"/>
      <c r="C16" s="666"/>
      <c r="D16" s="666"/>
      <c r="E16" s="666"/>
      <c r="F16" s="824">
        <v>0</v>
      </c>
      <c r="G16" s="666"/>
      <c r="H16" s="667"/>
      <c r="I16" s="681">
        <v>0</v>
      </c>
      <c r="J16" s="681">
        <v>0</v>
      </c>
      <c r="K16" s="681">
        <v>0</v>
      </c>
      <c r="L16" s="806"/>
      <c r="M16" s="666"/>
      <c r="N16" s="671"/>
      <c r="O16" s="668"/>
      <c r="P16" s="681">
        <v>0</v>
      </c>
      <c r="Q16" s="666"/>
      <c r="R16" s="841">
        <v>0</v>
      </c>
      <c r="S16" s="669"/>
      <c r="T16" s="437"/>
      <c r="V16" s="660">
        <v>8</v>
      </c>
      <c r="W16" s="666"/>
      <c r="X16" s="666"/>
      <c r="Y16" s="666"/>
      <c r="Z16" s="666"/>
      <c r="AA16" s="824">
        <v>0</v>
      </c>
      <c r="AB16" s="666"/>
      <c r="AC16" s="667"/>
      <c r="AD16" s="681">
        <v>0</v>
      </c>
      <c r="AE16" s="681">
        <v>0</v>
      </c>
      <c r="AF16" s="681">
        <v>0</v>
      </c>
      <c r="AG16" s="806"/>
      <c r="AH16" s="666"/>
      <c r="AI16" s="671"/>
      <c r="AJ16" s="668"/>
      <c r="AK16" s="681">
        <v>0</v>
      </c>
      <c r="AL16" s="666"/>
      <c r="AM16" s="841">
        <v>0</v>
      </c>
      <c r="AN16" s="669"/>
      <c r="AO16" s="437"/>
    </row>
    <row r="17" spans="1:41" x14ac:dyDescent="0.25">
      <c r="A17" s="660">
        <v>9</v>
      </c>
      <c r="B17" s="666"/>
      <c r="C17" s="666"/>
      <c r="D17" s="666"/>
      <c r="E17" s="666"/>
      <c r="F17" s="824">
        <v>0</v>
      </c>
      <c r="G17" s="666"/>
      <c r="H17" s="667"/>
      <c r="I17" s="681">
        <v>0</v>
      </c>
      <c r="J17" s="681">
        <v>0</v>
      </c>
      <c r="K17" s="681">
        <v>0</v>
      </c>
      <c r="L17" s="806"/>
      <c r="M17" s="666"/>
      <c r="N17" s="671"/>
      <c r="O17" s="668"/>
      <c r="P17" s="681">
        <v>0</v>
      </c>
      <c r="Q17" s="666"/>
      <c r="R17" s="841">
        <v>0</v>
      </c>
      <c r="S17" s="669"/>
      <c r="T17" s="437"/>
      <c r="V17" s="660">
        <v>9</v>
      </c>
      <c r="W17" s="666"/>
      <c r="X17" s="666"/>
      <c r="Y17" s="666"/>
      <c r="Z17" s="666"/>
      <c r="AA17" s="824">
        <v>0</v>
      </c>
      <c r="AB17" s="666"/>
      <c r="AC17" s="667"/>
      <c r="AD17" s="681">
        <v>0</v>
      </c>
      <c r="AE17" s="681">
        <v>0</v>
      </c>
      <c r="AF17" s="681">
        <v>0</v>
      </c>
      <c r="AG17" s="806"/>
      <c r="AH17" s="666"/>
      <c r="AI17" s="671"/>
      <c r="AJ17" s="668"/>
      <c r="AK17" s="681">
        <v>0</v>
      </c>
      <c r="AL17" s="666"/>
      <c r="AM17" s="841">
        <v>0</v>
      </c>
      <c r="AN17" s="669"/>
      <c r="AO17" s="437"/>
    </row>
    <row r="18" spans="1:41" x14ac:dyDescent="0.25">
      <c r="A18" s="660">
        <v>10</v>
      </c>
      <c r="B18" s="666"/>
      <c r="C18" s="666"/>
      <c r="D18" s="666"/>
      <c r="E18" s="666"/>
      <c r="F18" s="824">
        <v>0</v>
      </c>
      <c r="G18" s="666"/>
      <c r="H18" s="667"/>
      <c r="I18" s="681">
        <v>0</v>
      </c>
      <c r="J18" s="681">
        <v>0</v>
      </c>
      <c r="K18" s="681">
        <v>0</v>
      </c>
      <c r="L18" s="806"/>
      <c r="M18" s="666"/>
      <c r="N18" s="671"/>
      <c r="O18" s="668"/>
      <c r="P18" s="681">
        <v>0</v>
      </c>
      <c r="Q18" s="666"/>
      <c r="R18" s="841">
        <v>0</v>
      </c>
      <c r="S18" s="669"/>
      <c r="T18" s="437"/>
      <c r="V18" s="660">
        <v>10</v>
      </c>
      <c r="W18" s="666"/>
      <c r="X18" s="666"/>
      <c r="Y18" s="666"/>
      <c r="Z18" s="666"/>
      <c r="AA18" s="824">
        <v>0</v>
      </c>
      <c r="AB18" s="666"/>
      <c r="AC18" s="667"/>
      <c r="AD18" s="681">
        <v>0</v>
      </c>
      <c r="AE18" s="681">
        <v>0</v>
      </c>
      <c r="AF18" s="681">
        <v>0</v>
      </c>
      <c r="AG18" s="806"/>
      <c r="AH18" s="666"/>
      <c r="AI18" s="671"/>
      <c r="AJ18" s="668"/>
      <c r="AK18" s="681">
        <v>0</v>
      </c>
      <c r="AL18" s="666"/>
      <c r="AM18" s="841">
        <v>0</v>
      </c>
      <c r="AN18" s="669"/>
      <c r="AO18" s="437"/>
    </row>
    <row r="19" spans="1:41" x14ac:dyDescent="0.25">
      <c r="A19" s="660">
        <v>11</v>
      </c>
      <c r="B19" s="666"/>
      <c r="C19" s="666"/>
      <c r="D19" s="666"/>
      <c r="E19" s="666"/>
      <c r="F19" s="824">
        <v>0</v>
      </c>
      <c r="G19" s="666"/>
      <c r="H19" s="667"/>
      <c r="I19" s="681">
        <v>0</v>
      </c>
      <c r="J19" s="681">
        <v>0</v>
      </c>
      <c r="K19" s="681">
        <v>0</v>
      </c>
      <c r="L19" s="806"/>
      <c r="M19" s="666"/>
      <c r="N19" s="671"/>
      <c r="O19" s="668"/>
      <c r="P19" s="681">
        <v>0</v>
      </c>
      <c r="Q19" s="666"/>
      <c r="R19" s="841">
        <v>0</v>
      </c>
      <c r="S19" s="669"/>
      <c r="T19" s="437"/>
      <c r="V19" s="660">
        <v>11</v>
      </c>
      <c r="W19" s="666"/>
      <c r="X19" s="666"/>
      <c r="Y19" s="666"/>
      <c r="Z19" s="666"/>
      <c r="AA19" s="824">
        <v>0</v>
      </c>
      <c r="AB19" s="666"/>
      <c r="AC19" s="667"/>
      <c r="AD19" s="681">
        <v>0</v>
      </c>
      <c r="AE19" s="681">
        <v>0</v>
      </c>
      <c r="AF19" s="681">
        <v>0</v>
      </c>
      <c r="AG19" s="806"/>
      <c r="AH19" s="666"/>
      <c r="AI19" s="671"/>
      <c r="AJ19" s="668"/>
      <c r="AK19" s="681">
        <v>0</v>
      </c>
      <c r="AL19" s="666"/>
      <c r="AM19" s="841">
        <v>0</v>
      </c>
      <c r="AN19" s="669"/>
      <c r="AO19" s="437"/>
    </row>
    <row r="20" spans="1:41" x14ac:dyDescent="0.25">
      <c r="A20" s="660">
        <v>12</v>
      </c>
      <c r="B20" s="673"/>
      <c r="C20" s="673"/>
      <c r="D20" s="673"/>
      <c r="E20" s="673"/>
      <c r="F20" s="825">
        <v>0</v>
      </c>
      <c r="G20" s="673"/>
      <c r="H20" s="674"/>
      <c r="I20" s="683">
        <v>0</v>
      </c>
      <c r="J20" s="683">
        <v>0</v>
      </c>
      <c r="K20" s="683">
        <v>0</v>
      </c>
      <c r="L20" s="808"/>
      <c r="M20" s="673"/>
      <c r="N20" s="816"/>
      <c r="O20" s="675"/>
      <c r="P20" s="683">
        <v>0</v>
      </c>
      <c r="Q20" s="673"/>
      <c r="R20" s="842">
        <v>0</v>
      </c>
      <c r="S20" s="676"/>
      <c r="T20" s="438"/>
      <c r="V20" s="660">
        <v>12</v>
      </c>
      <c r="W20" s="673"/>
      <c r="X20" s="673"/>
      <c r="Y20" s="673"/>
      <c r="Z20" s="673"/>
      <c r="AA20" s="825">
        <v>0</v>
      </c>
      <c r="AB20" s="673"/>
      <c r="AC20" s="674"/>
      <c r="AD20" s="683">
        <v>0</v>
      </c>
      <c r="AE20" s="683">
        <v>0</v>
      </c>
      <c r="AF20" s="683">
        <v>0</v>
      </c>
      <c r="AG20" s="808"/>
      <c r="AH20" s="673"/>
      <c r="AI20" s="816"/>
      <c r="AJ20" s="675"/>
      <c r="AK20" s="683">
        <v>0</v>
      </c>
      <c r="AL20" s="673"/>
      <c r="AM20" s="842">
        <v>0</v>
      </c>
      <c r="AN20" s="676"/>
      <c r="AO20" s="438"/>
    </row>
    <row r="21" spans="1:41" x14ac:dyDescent="0.25">
      <c r="A21" s="660">
        <v>13</v>
      </c>
      <c r="B21" s="673"/>
      <c r="C21" s="673"/>
      <c r="D21" s="673"/>
      <c r="E21" s="673"/>
      <c r="F21" s="825">
        <v>0</v>
      </c>
      <c r="G21" s="673"/>
      <c r="H21" s="674"/>
      <c r="I21" s="683">
        <v>0</v>
      </c>
      <c r="J21" s="683">
        <v>0</v>
      </c>
      <c r="K21" s="683">
        <v>0</v>
      </c>
      <c r="L21" s="808"/>
      <c r="M21" s="673"/>
      <c r="N21" s="816"/>
      <c r="O21" s="675"/>
      <c r="P21" s="683">
        <v>0</v>
      </c>
      <c r="Q21" s="673"/>
      <c r="R21" s="842">
        <v>0</v>
      </c>
      <c r="S21" s="676"/>
      <c r="T21" s="438"/>
      <c r="V21" s="660">
        <v>13</v>
      </c>
      <c r="W21" s="673"/>
      <c r="X21" s="673"/>
      <c r="Y21" s="673"/>
      <c r="Z21" s="673"/>
      <c r="AA21" s="825">
        <v>0</v>
      </c>
      <c r="AB21" s="673"/>
      <c r="AC21" s="674"/>
      <c r="AD21" s="683">
        <v>0</v>
      </c>
      <c r="AE21" s="683">
        <v>0</v>
      </c>
      <c r="AF21" s="683">
        <v>0</v>
      </c>
      <c r="AG21" s="808"/>
      <c r="AH21" s="673"/>
      <c r="AI21" s="816"/>
      <c r="AJ21" s="675"/>
      <c r="AK21" s="683">
        <v>0</v>
      </c>
      <c r="AL21" s="673"/>
      <c r="AM21" s="842">
        <v>0</v>
      </c>
      <c r="AN21" s="676"/>
      <c r="AO21" s="438"/>
    </row>
    <row r="22" spans="1:41" x14ac:dyDescent="0.25">
      <c r="A22" s="660">
        <v>14</v>
      </c>
      <c r="B22" s="673"/>
      <c r="C22" s="673"/>
      <c r="D22" s="673"/>
      <c r="E22" s="673"/>
      <c r="F22" s="825">
        <v>0</v>
      </c>
      <c r="G22" s="673"/>
      <c r="H22" s="674"/>
      <c r="I22" s="683">
        <v>0</v>
      </c>
      <c r="J22" s="683">
        <v>0</v>
      </c>
      <c r="K22" s="683">
        <v>0</v>
      </c>
      <c r="L22" s="808"/>
      <c r="M22" s="673"/>
      <c r="N22" s="816"/>
      <c r="O22" s="675"/>
      <c r="P22" s="683">
        <v>0</v>
      </c>
      <c r="Q22" s="673"/>
      <c r="R22" s="842">
        <v>0</v>
      </c>
      <c r="S22" s="676"/>
      <c r="T22" s="438"/>
      <c r="V22" s="660">
        <v>14</v>
      </c>
      <c r="W22" s="673"/>
      <c r="X22" s="673"/>
      <c r="Y22" s="673"/>
      <c r="Z22" s="673"/>
      <c r="AA22" s="825">
        <v>0</v>
      </c>
      <c r="AB22" s="673"/>
      <c r="AC22" s="674"/>
      <c r="AD22" s="683">
        <v>0</v>
      </c>
      <c r="AE22" s="683">
        <v>0</v>
      </c>
      <c r="AF22" s="683">
        <v>0</v>
      </c>
      <c r="AG22" s="808"/>
      <c r="AH22" s="673"/>
      <c r="AI22" s="816"/>
      <c r="AJ22" s="675"/>
      <c r="AK22" s="683">
        <v>0</v>
      </c>
      <c r="AL22" s="673"/>
      <c r="AM22" s="842">
        <v>0</v>
      </c>
      <c r="AN22" s="676"/>
      <c r="AO22" s="438"/>
    </row>
    <row r="23" spans="1:41" x14ac:dyDescent="0.25">
      <c r="A23" s="660">
        <v>15</v>
      </c>
      <c r="B23" s="673"/>
      <c r="C23" s="673"/>
      <c r="D23" s="673"/>
      <c r="E23" s="673"/>
      <c r="F23" s="825">
        <v>0</v>
      </c>
      <c r="G23" s="673"/>
      <c r="H23" s="674"/>
      <c r="I23" s="683">
        <v>0</v>
      </c>
      <c r="J23" s="683">
        <v>0</v>
      </c>
      <c r="K23" s="683">
        <v>0</v>
      </c>
      <c r="L23" s="808"/>
      <c r="M23" s="673"/>
      <c r="N23" s="816"/>
      <c r="O23" s="675"/>
      <c r="P23" s="683">
        <v>0</v>
      </c>
      <c r="Q23" s="673"/>
      <c r="R23" s="842">
        <v>0</v>
      </c>
      <c r="S23" s="676"/>
      <c r="T23" s="438"/>
      <c r="V23" s="660">
        <v>15</v>
      </c>
      <c r="W23" s="673"/>
      <c r="X23" s="673"/>
      <c r="Y23" s="673"/>
      <c r="Z23" s="673"/>
      <c r="AA23" s="825">
        <v>0</v>
      </c>
      <c r="AB23" s="673"/>
      <c r="AC23" s="674"/>
      <c r="AD23" s="683">
        <v>0</v>
      </c>
      <c r="AE23" s="683">
        <v>0</v>
      </c>
      <c r="AF23" s="683">
        <v>0</v>
      </c>
      <c r="AG23" s="808"/>
      <c r="AH23" s="673"/>
      <c r="AI23" s="816"/>
      <c r="AJ23" s="675"/>
      <c r="AK23" s="683">
        <v>0</v>
      </c>
      <c r="AL23" s="673"/>
      <c r="AM23" s="842">
        <v>0</v>
      </c>
      <c r="AN23" s="676"/>
      <c r="AO23" s="438"/>
    </row>
    <row r="24" spans="1:41" x14ac:dyDescent="0.25">
      <c r="A24" s="660">
        <v>16</v>
      </c>
      <c r="B24" s="673"/>
      <c r="C24" s="673"/>
      <c r="D24" s="673"/>
      <c r="E24" s="673"/>
      <c r="F24" s="825">
        <v>0</v>
      </c>
      <c r="G24" s="673"/>
      <c r="H24" s="674"/>
      <c r="I24" s="683">
        <v>0</v>
      </c>
      <c r="J24" s="683">
        <v>0</v>
      </c>
      <c r="K24" s="683">
        <v>0</v>
      </c>
      <c r="L24" s="808"/>
      <c r="M24" s="673"/>
      <c r="N24" s="816"/>
      <c r="O24" s="675"/>
      <c r="P24" s="683">
        <v>0</v>
      </c>
      <c r="Q24" s="673"/>
      <c r="R24" s="842">
        <v>0</v>
      </c>
      <c r="S24" s="676"/>
      <c r="T24" s="438"/>
      <c r="V24" s="660">
        <v>16</v>
      </c>
      <c r="W24" s="673"/>
      <c r="X24" s="673"/>
      <c r="Y24" s="673"/>
      <c r="Z24" s="673"/>
      <c r="AA24" s="825">
        <v>0</v>
      </c>
      <c r="AB24" s="673"/>
      <c r="AC24" s="674"/>
      <c r="AD24" s="683">
        <v>0</v>
      </c>
      <c r="AE24" s="683">
        <v>0</v>
      </c>
      <c r="AF24" s="683">
        <v>0</v>
      </c>
      <c r="AG24" s="808"/>
      <c r="AH24" s="673"/>
      <c r="AI24" s="816"/>
      <c r="AJ24" s="675"/>
      <c r="AK24" s="683">
        <v>0</v>
      </c>
      <c r="AL24" s="673"/>
      <c r="AM24" s="842">
        <v>0</v>
      </c>
      <c r="AN24" s="676"/>
      <c r="AO24" s="438"/>
    </row>
    <row r="25" spans="1:41" x14ac:dyDescent="0.25">
      <c r="A25" s="660">
        <v>17</v>
      </c>
      <c r="B25" s="673"/>
      <c r="C25" s="673"/>
      <c r="D25" s="673"/>
      <c r="E25" s="673"/>
      <c r="F25" s="825">
        <v>0</v>
      </c>
      <c r="G25" s="673"/>
      <c r="H25" s="674"/>
      <c r="I25" s="683">
        <v>0</v>
      </c>
      <c r="J25" s="683">
        <v>0</v>
      </c>
      <c r="K25" s="683">
        <v>0</v>
      </c>
      <c r="L25" s="808"/>
      <c r="M25" s="673"/>
      <c r="N25" s="816"/>
      <c r="O25" s="675"/>
      <c r="P25" s="683">
        <v>0</v>
      </c>
      <c r="Q25" s="673"/>
      <c r="R25" s="842">
        <v>0</v>
      </c>
      <c r="S25" s="676"/>
      <c r="T25" s="438"/>
      <c r="V25" s="660">
        <v>17</v>
      </c>
      <c r="W25" s="673"/>
      <c r="X25" s="673"/>
      <c r="Y25" s="673"/>
      <c r="Z25" s="673"/>
      <c r="AA25" s="825">
        <v>0</v>
      </c>
      <c r="AB25" s="673"/>
      <c r="AC25" s="674"/>
      <c r="AD25" s="683">
        <v>0</v>
      </c>
      <c r="AE25" s="683">
        <v>0</v>
      </c>
      <c r="AF25" s="683">
        <v>0</v>
      </c>
      <c r="AG25" s="808"/>
      <c r="AH25" s="673"/>
      <c r="AI25" s="816"/>
      <c r="AJ25" s="675"/>
      <c r="AK25" s="683">
        <v>0</v>
      </c>
      <c r="AL25" s="673"/>
      <c r="AM25" s="842">
        <v>0</v>
      </c>
      <c r="AN25" s="676"/>
      <c r="AO25" s="438"/>
    </row>
    <row r="26" spans="1:41" x14ac:dyDescent="0.25">
      <c r="A26" s="660">
        <v>18</v>
      </c>
      <c r="B26" s="673"/>
      <c r="C26" s="673"/>
      <c r="D26" s="673"/>
      <c r="E26" s="673"/>
      <c r="F26" s="825">
        <v>0</v>
      </c>
      <c r="G26" s="673"/>
      <c r="H26" s="674"/>
      <c r="I26" s="683">
        <v>0</v>
      </c>
      <c r="J26" s="683">
        <v>0</v>
      </c>
      <c r="K26" s="683">
        <v>0</v>
      </c>
      <c r="L26" s="808"/>
      <c r="M26" s="673"/>
      <c r="N26" s="816"/>
      <c r="O26" s="675"/>
      <c r="P26" s="683">
        <v>0</v>
      </c>
      <c r="Q26" s="673"/>
      <c r="R26" s="842">
        <v>0</v>
      </c>
      <c r="S26" s="676"/>
      <c r="T26" s="438"/>
      <c r="V26" s="660">
        <v>18</v>
      </c>
      <c r="W26" s="673"/>
      <c r="X26" s="673"/>
      <c r="Y26" s="673"/>
      <c r="Z26" s="673"/>
      <c r="AA26" s="825">
        <v>0</v>
      </c>
      <c r="AB26" s="673"/>
      <c r="AC26" s="674"/>
      <c r="AD26" s="683">
        <v>0</v>
      </c>
      <c r="AE26" s="683">
        <v>0</v>
      </c>
      <c r="AF26" s="683">
        <v>0</v>
      </c>
      <c r="AG26" s="808"/>
      <c r="AH26" s="673"/>
      <c r="AI26" s="816"/>
      <c r="AJ26" s="675"/>
      <c r="AK26" s="683">
        <v>0</v>
      </c>
      <c r="AL26" s="673"/>
      <c r="AM26" s="842">
        <v>0</v>
      </c>
      <c r="AN26" s="676"/>
      <c r="AO26" s="438"/>
    </row>
    <row r="27" spans="1:41" x14ac:dyDescent="0.25">
      <c r="A27" s="660">
        <v>19</v>
      </c>
      <c r="B27" s="673"/>
      <c r="C27" s="673"/>
      <c r="D27" s="673"/>
      <c r="E27" s="673"/>
      <c r="F27" s="825">
        <v>0</v>
      </c>
      <c r="G27" s="673"/>
      <c r="H27" s="674"/>
      <c r="I27" s="683">
        <v>0</v>
      </c>
      <c r="J27" s="683">
        <v>0</v>
      </c>
      <c r="K27" s="683">
        <v>0</v>
      </c>
      <c r="L27" s="808"/>
      <c r="M27" s="673"/>
      <c r="N27" s="816"/>
      <c r="O27" s="675"/>
      <c r="P27" s="683">
        <v>0</v>
      </c>
      <c r="Q27" s="673"/>
      <c r="R27" s="842">
        <v>0</v>
      </c>
      <c r="S27" s="676"/>
      <c r="T27" s="438"/>
      <c r="V27" s="660">
        <v>19</v>
      </c>
      <c r="W27" s="673"/>
      <c r="X27" s="673"/>
      <c r="Y27" s="673"/>
      <c r="Z27" s="673"/>
      <c r="AA27" s="825">
        <v>0</v>
      </c>
      <c r="AB27" s="673"/>
      <c r="AC27" s="674"/>
      <c r="AD27" s="683">
        <v>0</v>
      </c>
      <c r="AE27" s="683">
        <v>0</v>
      </c>
      <c r="AF27" s="683">
        <v>0</v>
      </c>
      <c r="AG27" s="808"/>
      <c r="AH27" s="673"/>
      <c r="AI27" s="816"/>
      <c r="AJ27" s="675"/>
      <c r="AK27" s="683">
        <v>0</v>
      </c>
      <c r="AL27" s="673"/>
      <c r="AM27" s="842">
        <v>0</v>
      </c>
      <c r="AN27" s="676"/>
      <c r="AO27" s="438"/>
    </row>
    <row r="28" spans="1:41" x14ac:dyDescent="0.25">
      <c r="A28" s="660">
        <v>20</v>
      </c>
      <c r="B28" s="673"/>
      <c r="C28" s="673"/>
      <c r="D28" s="673"/>
      <c r="E28" s="673"/>
      <c r="F28" s="825">
        <v>0</v>
      </c>
      <c r="G28" s="673"/>
      <c r="H28" s="674"/>
      <c r="I28" s="683">
        <v>0</v>
      </c>
      <c r="J28" s="683">
        <v>0</v>
      </c>
      <c r="K28" s="683">
        <v>0</v>
      </c>
      <c r="L28" s="808"/>
      <c r="M28" s="673"/>
      <c r="N28" s="816"/>
      <c r="O28" s="675"/>
      <c r="P28" s="683">
        <v>0</v>
      </c>
      <c r="Q28" s="673"/>
      <c r="R28" s="842">
        <v>0</v>
      </c>
      <c r="S28" s="676"/>
      <c r="T28" s="438"/>
      <c r="V28" s="660">
        <v>20</v>
      </c>
      <c r="W28" s="673"/>
      <c r="X28" s="673"/>
      <c r="Y28" s="673"/>
      <c r="Z28" s="673"/>
      <c r="AA28" s="825">
        <v>0</v>
      </c>
      <c r="AB28" s="673"/>
      <c r="AC28" s="674"/>
      <c r="AD28" s="683">
        <v>0</v>
      </c>
      <c r="AE28" s="683">
        <v>0</v>
      </c>
      <c r="AF28" s="683">
        <v>0</v>
      </c>
      <c r="AG28" s="808"/>
      <c r="AH28" s="673"/>
      <c r="AI28" s="816"/>
      <c r="AJ28" s="675"/>
      <c r="AK28" s="683">
        <v>0</v>
      </c>
      <c r="AL28" s="673"/>
      <c r="AM28" s="842">
        <v>0</v>
      </c>
      <c r="AN28" s="676"/>
      <c r="AO28" s="438"/>
    </row>
    <row r="29" spans="1:41" x14ac:dyDescent="0.25">
      <c r="A29" s="660">
        <v>21</v>
      </c>
      <c r="B29" s="673"/>
      <c r="C29" s="673"/>
      <c r="D29" s="673"/>
      <c r="E29" s="673"/>
      <c r="F29" s="825">
        <v>0</v>
      </c>
      <c r="G29" s="673"/>
      <c r="H29" s="674"/>
      <c r="I29" s="683">
        <v>0</v>
      </c>
      <c r="J29" s="683">
        <v>0</v>
      </c>
      <c r="K29" s="683">
        <v>0</v>
      </c>
      <c r="L29" s="808"/>
      <c r="M29" s="673"/>
      <c r="N29" s="816"/>
      <c r="O29" s="675"/>
      <c r="P29" s="683">
        <v>0</v>
      </c>
      <c r="Q29" s="673"/>
      <c r="R29" s="842">
        <v>0</v>
      </c>
      <c r="S29" s="676"/>
      <c r="T29" s="438"/>
      <c r="V29" s="660">
        <v>21</v>
      </c>
      <c r="W29" s="673"/>
      <c r="X29" s="673"/>
      <c r="Y29" s="673"/>
      <c r="Z29" s="673"/>
      <c r="AA29" s="825">
        <v>0</v>
      </c>
      <c r="AB29" s="673"/>
      <c r="AC29" s="674"/>
      <c r="AD29" s="683">
        <v>0</v>
      </c>
      <c r="AE29" s="683">
        <v>0</v>
      </c>
      <c r="AF29" s="683">
        <v>0</v>
      </c>
      <c r="AG29" s="808"/>
      <c r="AH29" s="673"/>
      <c r="AI29" s="816"/>
      <c r="AJ29" s="675"/>
      <c r="AK29" s="683">
        <v>0</v>
      </c>
      <c r="AL29" s="673"/>
      <c r="AM29" s="842">
        <v>0</v>
      </c>
      <c r="AN29" s="676"/>
      <c r="AO29" s="438"/>
    </row>
    <row r="30" spans="1:41" x14ac:dyDescent="0.25">
      <c r="A30" s="660">
        <v>22</v>
      </c>
      <c r="B30" s="673"/>
      <c r="C30" s="673"/>
      <c r="D30" s="673"/>
      <c r="E30" s="673"/>
      <c r="F30" s="825">
        <v>0</v>
      </c>
      <c r="G30" s="673"/>
      <c r="H30" s="674"/>
      <c r="I30" s="683">
        <v>0</v>
      </c>
      <c r="J30" s="683">
        <v>0</v>
      </c>
      <c r="K30" s="683">
        <v>0</v>
      </c>
      <c r="L30" s="808"/>
      <c r="M30" s="673"/>
      <c r="N30" s="816"/>
      <c r="O30" s="675"/>
      <c r="P30" s="683">
        <v>0</v>
      </c>
      <c r="Q30" s="673"/>
      <c r="R30" s="842">
        <v>0</v>
      </c>
      <c r="S30" s="676"/>
      <c r="T30" s="438"/>
      <c r="V30" s="660">
        <v>22</v>
      </c>
      <c r="W30" s="673"/>
      <c r="X30" s="673"/>
      <c r="Y30" s="673"/>
      <c r="Z30" s="673"/>
      <c r="AA30" s="825">
        <v>0</v>
      </c>
      <c r="AB30" s="673"/>
      <c r="AC30" s="674"/>
      <c r="AD30" s="683">
        <v>0</v>
      </c>
      <c r="AE30" s="683">
        <v>0</v>
      </c>
      <c r="AF30" s="683">
        <v>0</v>
      </c>
      <c r="AG30" s="808"/>
      <c r="AH30" s="673"/>
      <c r="AI30" s="816"/>
      <c r="AJ30" s="675"/>
      <c r="AK30" s="683">
        <v>0</v>
      </c>
      <c r="AL30" s="673"/>
      <c r="AM30" s="842">
        <v>0</v>
      </c>
      <c r="AN30" s="676"/>
      <c r="AO30" s="438"/>
    </row>
    <row r="31" spans="1:41" x14ac:dyDescent="0.25">
      <c r="A31" s="660">
        <v>23</v>
      </c>
      <c r="B31" s="673"/>
      <c r="C31" s="673"/>
      <c r="D31" s="673"/>
      <c r="E31" s="673"/>
      <c r="F31" s="825">
        <v>0</v>
      </c>
      <c r="G31" s="673"/>
      <c r="H31" s="674"/>
      <c r="I31" s="683">
        <v>0</v>
      </c>
      <c r="J31" s="683">
        <v>0</v>
      </c>
      <c r="K31" s="683">
        <v>0</v>
      </c>
      <c r="L31" s="808"/>
      <c r="M31" s="673"/>
      <c r="N31" s="816"/>
      <c r="O31" s="675"/>
      <c r="P31" s="683">
        <v>0</v>
      </c>
      <c r="Q31" s="673"/>
      <c r="R31" s="842">
        <v>0</v>
      </c>
      <c r="S31" s="676"/>
      <c r="T31" s="438"/>
      <c r="V31" s="660">
        <v>23</v>
      </c>
      <c r="W31" s="673"/>
      <c r="X31" s="673"/>
      <c r="Y31" s="673"/>
      <c r="Z31" s="673"/>
      <c r="AA31" s="825">
        <v>0</v>
      </c>
      <c r="AB31" s="673"/>
      <c r="AC31" s="674"/>
      <c r="AD31" s="683">
        <v>0</v>
      </c>
      <c r="AE31" s="683">
        <v>0</v>
      </c>
      <c r="AF31" s="683">
        <v>0</v>
      </c>
      <c r="AG31" s="808"/>
      <c r="AH31" s="673"/>
      <c r="AI31" s="816"/>
      <c r="AJ31" s="675"/>
      <c r="AK31" s="683">
        <v>0</v>
      </c>
      <c r="AL31" s="673"/>
      <c r="AM31" s="842">
        <v>0</v>
      </c>
      <c r="AN31" s="676"/>
      <c r="AO31" s="438"/>
    </row>
    <row r="32" spans="1:41" x14ac:dyDescent="0.25">
      <c r="A32" s="660">
        <v>24</v>
      </c>
      <c r="B32" s="673"/>
      <c r="C32" s="673"/>
      <c r="D32" s="673"/>
      <c r="E32" s="673"/>
      <c r="F32" s="825">
        <v>0</v>
      </c>
      <c r="G32" s="673"/>
      <c r="H32" s="674"/>
      <c r="I32" s="683">
        <v>0</v>
      </c>
      <c r="J32" s="683">
        <v>0</v>
      </c>
      <c r="K32" s="683">
        <v>0</v>
      </c>
      <c r="L32" s="808"/>
      <c r="M32" s="673"/>
      <c r="N32" s="816"/>
      <c r="O32" s="675"/>
      <c r="P32" s="683">
        <v>0</v>
      </c>
      <c r="Q32" s="673"/>
      <c r="R32" s="842">
        <v>0</v>
      </c>
      <c r="S32" s="676"/>
      <c r="T32" s="438"/>
      <c r="V32" s="660">
        <v>24</v>
      </c>
      <c r="W32" s="673"/>
      <c r="X32" s="673"/>
      <c r="Y32" s="673"/>
      <c r="Z32" s="673"/>
      <c r="AA32" s="825">
        <v>0</v>
      </c>
      <c r="AB32" s="673"/>
      <c r="AC32" s="674"/>
      <c r="AD32" s="683">
        <v>0</v>
      </c>
      <c r="AE32" s="683">
        <v>0</v>
      </c>
      <c r="AF32" s="683">
        <v>0</v>
      </c>
      <c r="AG32" s="808"/>
      <c r="AH32" s="673"/>
      <c r="AI32" s="816"/>
      <c r="AJ32" s="675"/>
      <c r="AK32" s="683">
        <v>0</v>
      </c>
      <c r="AL32" s="673"/>
      <c r="AM32" s="842">
        <v>0</v>
      </c>
      <c r="AN32" s="676"/>
      <c r="AO32" s="438"/>
    </row>
    <row r="33" spans="1:41" x14ac:dyDescent="0.25">
      <c r="A33" s="660">
        <v>25</v>
      </c>
      <c r="B33" s="673"/>
      <c r="C33" s="673"/>
      <c r="D33" s="673"/>
      <c r="E33" s="673"/>
      <c r="F33" s="825">
        <v>0</v>
      </c>
      <c r="G33" s="673"/>
      <c r="H33" s="674"/>
      <c r="I33" s="683">
        <v>0</v>
      </c>
      <c r="J33" s="683">
        <v>0</v>
      </c>
      <c r="K33" s="683">
        <v>0</v>
      </c>
      <c r="L33" s="808"/>
      <c r="M33" s="673"/>
      <c r="N33" s="816"/>
      <c r="O33" s="675"/>
      <c r="P33" s="683">
        <v>0</v>
      </c>
      <c r="Q33" s="673"/>
      <c r="R33" s="842">
        <v>0</v>
      </c>
      <c r="S33" s="676"/>
      <c r="T33" s="438"/>
      <c r="V33" s="660">
        <v>25</v>
      </c>
      <c r="W33" s="673"/>
      <c r="X33" s="673"/>
      <c r="Y33" s="673"/>
      <c r="Z33" s="673"/>
      <c r="AA33" s="825">
        <v>0</v>
      </c>
      <c r="AB33" s="673"/>
      <c r="AC33" s="674"/>
      <c r="AD33" s="683">
        <v>0</v>
      </c>
      <c r="AE33" s="683">
        <v>0</v>
      </c>
      <c r="AF33" s="683">
        <v>0</v>
      </c>
      <c r="AG33" s="808"/>
      <c r="AH33" s="673"/>
      <c r="AI33" s="816"/>
      <c r="AJ33" s="675"/>
      <c r="AK33" s="683">
        <v>0</v>
      </c>
      <c r="AL33" s="673"/>
      <c r="AM33" s="842">
        <v>0</v>
      </c>
      <c r="AN33" s="676"/>
      <c r="AO33" s="438"/>
    </row>
    <row r="34" spans="1:41" x14ac:dyDescent="0.25">
      <c r="A34" s="660">
        <v>26</v>
      </c>
      <c r="B34" s="673"/>
      <c r="C34" s="673"/>
      <c r="D34" s="673"/>
      <c r="E34" s="673"/>
      <c r="F34" s="825">
        <v>0</v>
      </c>
      <c r="G34" s="673"/>
      <c r="H34" s="674"/>
      <c r="I34" s="683">
        <v>0</v>
      </c>
      <c r="J34" s="683">
        <v>0</v>
      </c>
      <c r="K34" s="683">
        <v>0</v>
      </c>
      <c r="L34" s="808"/>
      <c r="M34" s="673"/>
      <c r="N34" s="816"/>
      <c r="O34" s="675"/>
      <c r="P34" s="683">
        <v>0</v>
      </c>
      <c r="Q34" s="673"/>
      <c r="R34" s="842">
        <v>0</v>
      </c>
      <c r="S34" s="676"/>
      <c r="T34" s="438"/>
      <c r="V34" s="660">
        <v>26</v>
      </c>
      <c r="W34" s="673"/>
      <c r="X34" s="673"/>
      <c r="Y34" s="673"/>
      <c r="Z34" s="673"/>
      <c r="AA34" s="825">
        <v>0</v>
      </c>
      <c r="AB34" s="673"/>
      <c r="AC34" s="674"/>
      <c r="AD34" s="683">
        <v>0</v>
      </c>
      <c r="AE34" s="683">
        <v>0</v>
      </c>
      <c r="AF34" s="683">
        <v>0</v>
      </c>
      <c r="AG34" s="808"/>
      <c r="AH34" s="673"/>
      <c r="AI34" s="816"/>
      <c r="AJ34" s="675"/>
      <c r="AK34" s="683">
        <v>0</v>
      </c>
      <c r="AL34" s="673"/>
      <c r="AM34" s="842">
        <v>0</v>
      </c>
      <c r="AN34" s="676"/>
      <c r="AO34" s="438"/>
    </row>
    <row r="35" spans="1:41" x14ac:dyDescent="0.25">
      <c r="A35" s="660">
        <v>27</v>
      </c>
      <c r="B35" s="673"/>
      <c r="C35" s="673"/>
      <c r="D35" s="673"/>
      <c r="E35" s="673"/>
      <c r="F35" s="825">
        <v>0</v>
      </c>
      <c r="G35" s="673"/>
      <c r="H35" s="674"/>
      <c r="I35" s="683">
        <v>0</v>
      </c>
      <c r="J35" s="683">
        <v>0</v>
      </c>
      <c r="K35" s="683">
        <v>0</v>
      </c>
      <c r="L35" s="808"/>
      <c r="M35" s="673"/>
      <c r="N35" s="816"/>
      <c r="O35" s="675"/>
      <c r="P35" s="683">
        <v>0</v>
      </c>
      <c r="Q35" s="673"/>
      <c r="R35" s="842">
        <v>0</v>
      </c>
      <c r="S35" s="676"/>
      <c r="T35" s="438"/>
      <c r="V35" s="660">
        <v>27</v>
      </c>
      <c r="W35" s="673"/>
      <c r="X35" s="673"/>
      <c r="Y35" s="673"/>
      <c r="Z35" s="673"/>
      <c r="AA35" s="825">
        <v>0</v>
      </c>
      <c r="AB35" s="673"/>
      <c r="AC35" s="674"/>
      <c r="AD35" s="683">
        <v>0</v>
      </c>
      <c r="AE35" s="683">
        <v>0</v>
      </c>
      <c r="AF35" s="683">
        <v>0</v>
      </c>
      <c r="AG35" s="808"/>
      <c r="AH35" s="673"/>
      <c r="AI35" s="816"/>
      <c r="AJ35" s="675"/>
      <c r="AK35" s="683">
        <v>0</v>
      </c>
      <c r="AL35" s="673"/>
      <c r="AM35" s="842">
        <v>0</v>
      </c>
      <c r="AN35" s="676"/>
      <c r="AO35" s="438"/>
    </row>
    <row r="36" spans="1:41" x14ac:dyDescent="0.25">
      <c r="A36" s="660">
        <v>28</v>
      </c>
      <c r="B36" s="673"/>
      <c r="C36" s="673"/>
      <c r="D36" s="673"/>
      <c r="E36" s="673"/>
      <c r="F36" s="825">
        <v>0</v>
      </c>
      <c r="G36" s="673"/>
      <c r="H36" s="674"/>
      <c r="I36" s="683">
        <v>0</v>
      </c>
      <c r="J36" s="683">
        <v>0</v>
      </c>
      <c r="K36" s="683">
        <v>0</v>
      </c>
      <c r="L36" s="808"/>
      <c r="M36" s="673"/>
      <c r="N36" s="816"/>
      <c r="O36" s="675"/>
      <c r="P36" s="683">
        <v>0</v>
      </c>
      <c r="Q36" s="673"/>
      <c r="R36" s="842">
        <v>0</v>
      </c>
      <c r="S36" s="676"/>
      <c r="T36" s="438"/>
      <c r="V36" s="660">
        <v>28</v>
      </c>
      <c r="W36" s="673"/>
      <c r="X36" s="673"/>
      <c r="Y36" s="673"/>
      <c r="Z36" s="673"/>
      <c r="AA36" s="825">
        <v>0</v>
      </c>
      <c r="AB36" s="673"/>
      <c r="AC36" s="674"/>
      <c r="AD36" s="683">
        <v>0</v>
      </c>
      <c r="AE36" s="683">
        <v>0</v>
      </c>
      <c r="AF36" s="683">
        <v>0</v>
      </c>
      <c r="AG36" s="808"/>
      <c r="AH36" s="673"/>
      <c r="AI36" s="816"/>
      <c r="AJ36" s="675"/>
      <c r="AK36" s="683">
        <v>0</v>
      </c>
      <c r="AL36" s="673"/>
      <c r="AM36" s="842">
        <v>0</v>
      </c>
      <c r="AN36" s="676"/>
      <c r="AO36" s="438"/>
    </row>
    <row r="37" spans="1:41" x14ac:dyDescent="0.25">
      <c r="A37" s="660">
        <v>29</v>
      </c>
      <c r="B37" s="673"/>
      <c r="C37" s="673"/>
      <c r="D37" s="673"/>
      <c r="E37" s="673"/>
      <c r="F37" s="825">
        <v>0</v>
      </c>
      <c r="G37" s="673"/>
      <c r="H37" s="674"/>
      <c r="I37" s="683">
        <v>0</v>
      </c>
      <c r="J37" s="683">
        <v>0</v>
      </c>
      <c r="K37" s="683">
        <v>0</v>
      </c>
      <c r="L37" s="808"/>
      <c r="M37" s="673"/>
      <c r="N37" s="816"/>
      <c r="O37" s="675"/>
      <c r="P37" s="683">
        <v>0</v>
      </c>
      <c r="Q37" s="673"/>
      <c r="R37" s="842">
        <v>0</v>
      </c>
      <c r="S37" s="676"/>
      <c r="T37" s="438"/>
      <c r="V37" s="660">
        <v>29</v>
      </c>
      <c r="W37" s="673"/>
      <c r="X37" s="673"/>
      <c r="Y37" s="673"/>
      <c r="Z37" s="673"/>
      <c r="AA37" s="825">
        <v>0</v>
      </c>
      <c r="AB37" s="673"/>
      <c r="AC37" s="674"/>
      <c r="AD37" s="683">
        <v>0</v>
      </c>
      <c r="AE37" s="683">
        <v>0</v>
      </c>
      <c r="AF37" s="683">
        <v>0</v>
      </c>
      <c r="AG37" s="808"/>
      <c r="AH37" s="673"/>
      <c r="AI37" s="816"/>
      <c r="AJ37" s="675"/>
      <c r="AK37" s="683">
        <v>0</v>
      </c>
      <c r="AL37" s="673"/>
      <c r="AM37" s="842">
        <v>0</v>
      </c>
      <c r="AN37" s="676"/>
      <c r="AO37" s="438"/>
    </row>
    <row r="38" spans="1:41" x14ac:dyDescent="0.25">
      <c r="A38" s="660">
        <v>30</v>
      </c>
      <c r="B38" s="673"/>
      <c r="C38" s="673"/>
      <c r="D38" s="673"/>
      <c r="E38" s="673"/>
      <c r="F38" s="825">
        <v>0</v>
      </c>
      <c r="G38" s="673"/>
      <c r="H38" s="674"/>
      <c r="I38" s="683">
        <v>0</v>
      </c>
      <c r="J38" s="683">
        <v>0</v>
      </c>
      <c r="K38" s="683">
        <v>0</v>
      </c>
      <c r="L38" s="808"/>
      <c r="M38" s="673"/>
      <c r="N38" s="816"/>
      <c r="O38" s="675"/>
      <c r="P38" s="683">
        <v>0</v>
      </c>
      <c r="Q38" s="673"/>
      <c r="R38" s="842">
        <v>0</v>
      </c>
      <c r="S38" s="676"/>
      <c r="T38" s="438"/>
      <c r="V38" s="660">
        <v>30</v>
      </c>
      <c r="W38" s="673"/>
      <c r="X38" s="673"/>
      <c r="Y38" s="673"/>
      <c r="Z38" s="673"/>
      <c r="AA38" s="825">
        <v>0</v>
      </c>
      <c r="AB38" s="673"/>
      <c r="AC38" s="674"/>
      <c r="AD38" s="683">
        <v>0</v>
      </c>
      <c r="AE38" s="683">
        <v>0</v>
      </c>
      <c r="AF38" s="683">
        <v>0</v>
      </c>
      <c r="AG38" s="808"/>
      <c r="AH38" s="673"/>
      <c r="AI38" s="816"/>
      <c r="AJ38" s="675"/>
      <c r="AK38" s="683">
        <v>0</v>
      </c>
      <c r="AL38" s="673"/>
      <c r="AM38" s="842">
        <v>0</v>
      </c>
      <c r="AN38" s="676"/>
      <c r="AO38" s="438"/>
    </row>
    <row r="39" spans="1:41" x14ac:dyDescent="0.25">
      <c r="A39" s="660">
        <v>31</v>
      </c>
      <c r="B39" s="673"/>
      <c r="C39" s="673"/>
      <c r="D39" s="673"/>
      <c r="E39" s="673"/>
      <c r="F39" s="825">
        <v>0</v>
      </c>
      <c r="G39" s="673"/>
      <c r="H39" s="674"/>
      <c r="I39" s="683">
        <v>0</v>
      </c>
      <c r="J39" s="683">
        <v>0</v>
      </c>
      <c r="K39" s="683">
        <v>0</v>
      </c>
      <c r="L39" s="808"/>
      <c r="M39" s="673"/>
      <c r="N39" s="816"/>
      <c r="O39" s="675"/>
      <c r="P39" s="683">
        <v>0</v>
      </c>
      <c r="Q39" s="673"/>
      <c r="R39" s="842">
        <v>0</v>
      </c>
      <c r="S39" s="676"/>
      <c r="T39" s="438"/>
      <c r="V39" s="660">
        <v>31</v>
      </c>
      <c r="W39" s="673"/>
      <c r="X39" s="673"/>
      <c r="Y39" s="673"/>
      <c r="Z39" s="673"/>
      <c r="AA39" s="825">
        <v>0</v>
      </c>
      <c r="AB39" s="673"/>
      <c r="AC39" s="674"/>
      <c r="AD39" s="683">
        <v>0</v>
      </c>
      <c r="AE39" s="683">
        <v>0</v>
      </c>
      <c r="AF39" s="683">
        <v>0</v>
      </c>
      <c r="AG39" s="808"/>
      <c r="AH39" s="673"/>
      <c r="AI39" s="816"/>
      <c r="AJ39" s="675"/>
      <c r="AK39" s="683">
        <v>0</v>
      </c>
      <c r="AL39" s="673"/>
      <c r="AM39" s="842">
        <v>0</v>
      </c>
      <c r="AN39" s="676"/>
      <c r="AO39" s="438"/>
    </row>
    <row r="40" spans="1:41" x14ac:dyDescent="0.25">
      <c r="A40" s="660">
        <v>32</v>
      </c>
      <c r="B40" s="673"/>
      <c r="C40" s="673"/>
      <c r="D40" s="673"/>
      <c r="E40" s="673"/>
      <c r="F40" s="825">
        <v>0</v>
      </c>
      <c r="G40" s="673"/>
      <c r="H40" s="674"/>
      <c r="I40" s="683">
        <v>0</v>
      </c>
      <c r="J40" s="683">
        <v>0</v>
      </c>
      <c r="K40" s="683">
        <v>0</v>
      </c>
      <c r="L40" s="808"/>
      <c r="M40" s="673"/>
      <c r="N40" s="816"/>
      <c r="O40" s="675"/>
      <c r="P40" s="683">
        <v>0</v>
      </c>
      <c r="Q40" s="673"/>
      <c r="R40" s="842">
        <v>0</v>
      </c>
      <c r="S40" s="676"/>
      <c r="T40" s="438"/>
      <c r="V40" s="660">
        <v>32</v>
      </c>
      <c r="W40" s="673"/>
      <c r="X40" s="673"/>
      <c r="Y40" s="673"/>
      <c r="Z40" s="673"/>
      <c r="AA40" s="825">
        <v>0</v>
      </c>
      <c r="AB40" s="673"/>
      <c r="AC40" s="674"/>
      <c r="AD40" s="683">
        <v>0</v>
      </c>
      <c r="AE40" s="683">
        <v>0</v>
      </c>
      <c r="AF40" s="683">
        <v>0</v>
      </c>
      <c r="AG40" s="808"/>
      <c r="AH40" s="673"/>
      <c r="AI40" s="816"/>
      <c r="AJ40" s="675"/>
      <c r="AK40" s="683">
        <v>0</v>
      </c>
      <c r="AL40" s="673"/>
      <c r="AM40" s="842">
        <v>0</v>
      </c>
      <c r="AN40" s="676"/>
      <c r="AO40" s="438"/>
    </row>
    <row r="41" spans="1:41" x14ac:dyDescent="0.25">
      <c r="A41" s="660">
        <v>33</v>
      </c>
      <c r="B41" s="673"/>
      <c r="C41" s="673"/>
      <c r="D41" s="673"/>
      <c r="E41" s="673"/>
      <c r="F41" s="825">
        <v>0</v>
      </c>
      <c r="G41" s="673"/>
      <c r="H41" s="674"/>
      <c r="I41" s="683">
        <v>0</v>
      </c>
      <c r="J41" s="683">
        <v>0</v>
      </c>
      <c r="K41" s="683">
        <v>0</v>
      </c>
      <c r="L41" s="808"/>
      <c r="M41" s="673"/>
      <c r="N41" s="816"/>
      <c r="O41" s="675"/>
      <c r="P41" s="683">
        <v>0</v>
      </c>
      <c r="Q41" s="673"/>
      <c r="R41" s="842">
        <v>0</v>
      </c>
      <c r="S41" s="676"/>
      <c r="T41" s="438"/>
      <c r="V41" s="660">
        <v>33</v>
      </c>
      <c r="W41" s="673"/>
      <c r="X41" s="673"/>
      <c r="Y41" s="673"/>
      <c r="Z41" s="673"/>
      <c r="AA41" s="825">
        <v>0</v>
      </c>
      <c r="AB41" s="673"/>
      <c r="AC41" s="674"/>
      <c r="AD41" s="683">
        <v>0</v>
      </c>
      <c r="AE41" s="683">
        <v>0</v>
      </c>
      <c r="AF41" s="683">
        <v>0</v>
      </c>
      <c r="AG41" s="808"/>
      <c r="AH41" s="673"/>
      <c r="AI41" s="816"/>
      <c r="AJ41" s="675"/>
      <c r="AK41" s="683">
        <v>0</v>
      </c>
      <c r="AL41" s="673"/>
      <c r="AM41" s="842">
        <v>0</v>
      </c>
      <c r="AN41" s="676"/>
      <c r="AO41" s="438"/>
    </row>
    <row r="42" spans="1:41" x14ac:dyDescent="0.25">
      <c r="A42" s="660">
        <v>34</v>
      </c>
      <c r="B42" s="673"/>
      <c r="C42" s="673"/>
      <c r="D42" s="673"/>
      <c r="E42" s="673"/>
      <c r="F42" s="825">
        <v>0</v>
      </c>
      <c r="G42" s="673"/>
      <c r="H42" s="674"/>
      <c r="I42" s="683">
        <v>0</v>
      </c>
      <c r="J42" s="683">
        <v>0</v>
      </c>
      <c r="K42" s="683">
        <v>0</v>
      </c>
      <c r="L42" s="808"/>
      <c r="M42" s="673"/>
      <c r="N42" s="816"/>
      <c r="O42" s="675"/>
      <c r="P42" s="683">
        <v>0</v>
      </c>
      <c r="Q42" s="673"/>
      <c r="R42" s="842">
        <v>0</v>
      </c>
      <c r="S42" s="676"/>
      <c r="T42" s="438"/>
      <c r="V42" s="660">
        <v>34</v>
      </c>
      <c r="W42" s="673"/>
      <c r="X42" s="673"/>
      <c r="Y42" s="673"/>
      <c r="Z42" s="673"/>
      <c r="AA42" s="825">
        <v>0</v>
      </c>
      <c r="AB42" s="673"/>
      <c r="AC42" s="674"/>
      <c r="AD42" s="683">
        <v>0</v>
      </c>
      <c r="AE42" s="683">
        <v>0</v>
      </c>
      <c r="AF42" s="683">
        <v>0</v>
      </c>
      <c r="AG42" s="808"/>
      <c r="AH42" s="673"/>
      <c r="AI42" s="816"/>
      <c r="AJ42" s="675"/>
      <c r="AK42" s="683">
        <v>0</v>
      </c>
      <c r="AL42" s="673"/>
      <c r="AM42" s="842">
        <v>0</v>
      </c>
      <c r="AN42" s="676"/>
      <c r="AO42" s="438"/>
    </row>
    <row r="43" spans="1:41" x14ac:dyDescent="0.25">
      <c r="A43" s="660">
        <v>35</v>
      </c>
      <c r="B43" s="673"/>
      <c r="C43" s="673"/>
      <c r="D43" s="673"/>
      <c r="E43" s="673"/>
      <c r="F43" s="825">
        <v>0</v>
      </c>
      <c r="G43" s="673"/>
      <c r="H43" s="674"/>
      <c r="I43" s="683">
        <v>0</v>
      </c>
      <c r="J43" s="683">
        <v>0</v>
      </c>
      <c r="K43" s="683">
        <v>0</v>
      </c>
      <c r="L43" s="808"/>
      <c r="M43" s="673"/>
      <c r="N43" s="816"/>
      <c r="O43" s="675"/>
      <c r="P43" s="683">
        <v>0</v>
      </c>
      <c r="Q43" s="673"/>
      <c r="R43" s="842">
        <v>0</v>
      </c>
      <c r="S43" s="676"/>
      <c r="T43" s="438"/>
      <c r="V43" s="660">
        <v>35</v>
      </c>
      <c r="W43" s="673"/>
      <c r="X43" s="673"/>
      <c r="Y43" s="673"/>
      <c r="Z43" s="673"/>
      <c r="AA43" s="825">
        <v>0</v>
      </c>
      <c r="AB43" s="673"/>
      <c r="AC43" s="674"/>
      <c r="AD43" s="683">
        <v>0</v>
      </c>
      <c r="AE43" s="683">
        <v>0</v>
      </c>
      <c r="AF43" s="683">
        <v>0</v>
      </c>
      <c r="AG43" s="808"/>
      <c r="AH43" s="673"/>
      <c r="AI43" s="816"/>
      <c r="AJ43" s="675"/>
      <c r="AK43" s="683">
        <v>0</v>
      </c>
      <c r="AL43" s="673"/>
      <c r="AM43" s="842">
        <v>0</v>
      </c>
      <c r="AN43" s="676"/>
      <c r="AO43" s="438"/>
    </row>
    <row r="44" spans="1:41" x14ac:dyDescent="0.25">
      <c r="A44" s="660">
        <v>36</v>
      </c>
      <c r="B44" s="673"/>
      <c r="C44" s="673"/>
      <c r="D44" s="673"/>
      <c r="E44" s="673"/>
      <c r="F44" s="825">
        <v>0</v>
      </c>
      <c r="G44" s="673"/>
      <c r="H44" s="674"/>
      <c r="I44" s="683">
        <v>0</v>
      </c>
      <c r="J44" s="683">
        <v>0</v>
      </c>
      <c r="K44" s="683">
        <v>0</v>
      </c>
      <c r="L44" s="808"/>
      <c r="M44" s="673"/>
      <c r="N44" s="816"/>
      <c r="O44" s="675"/>
      <c r="P44" s="683">
        <v>0</v>
      </c>
      <c r="Q44" s="673"/>
      <c r="R44" s="842">
        <v>0</v>
      </c>
      <c r="S44" s="676"/>
      <c r="T44" s="438"/>
      <c r="V44" s="660">
        <v>36</v>
      </c>
      <c r="W44" s="673"/>
      <c r="X44" s="673"/>
      <c r="Y44" s="673"/>
      <c r="Z44" s="673"/>
      <c r="AA44" s="825">
        <v>0</v>
      </c>
      <c r="AB44" s="673"/>
      <c r="AC44" s="674"/>
      <c r="AD44" s="683">
        <v>0</v>
      </c>
      <c r="AE44" s="683">
        <v>0</v>
      </c>
      <c r="AF44" s="683">
        <v>0</v>
      </c>
      <c r="AG44" s="808"/>
      <c r="AH44" s="673"/>
      <c r="AI44" s="816"/>
      <c r="AJ44" s="675"/>
      <c r="AK44" s="683">
        <v>0</v>
      </c>
      <c r="AL44" s="673"/>
      <c r="AM44" s="842">
        <v>0</v>
      </c>
      <c r="AN44" s="676"/>
      <c r="AO44" s="438"/>
    </row>
    <row r="45" spans="1:41" x14ac:dyDescent="0.25">
      <c r="A45" s="660">
        <v>37</v>
      </c>
      <c r="B45" s="673"/>
      <c r="C45" s="673"/>
      <c r="D45" s="673"/>
      <c r="E45" s="673"/>
      <c r="F45" s="825">
        <v>0</v>
      </c>
      <c r="G45" s="673"/>
      <c r="H45" s="674"/>
      <c r="I45" s="683">
        <v>0</v>
      </c>
      <c r="J45" s="683">
        <v>0</v>
      </c>
      <c r="K45" s="683">
        <v>0</v>
      </c>
      <c r="L45" s="808"/>
      <c r="M45" s="673"/>
      <c r="N45" s="816"/>
      <c r="O45" s="675"/>
      <c r="P45" s="683">
        <v>0</v>
      </c>
      <c r="Q45" s="673"/>
      <c r="R45" s="842">
        <v>0</v>
      </c>
      <c r="S45" s="676"/>
      <c r="T45" s="438"/>
      <c r="V45" s="660">
        <v>37</v>
      </c>
      <c r="W45" s="673"/>
      <c r="X45" s="673"/>
      <c r="Y45" s="673"/>
      <c r="Z45" s="673"/>
      <c r="AA45" s="825">
        <v>0</v>
      </c>
      <c r="AB45" s="673"/>
      <c r="AC45" s="674"/>
      <c r="AD45" s="683">
        <v>0</v>
      </c>
      <c r="AE45" s="683">
        <v>0</v>
      </c>
      <c r="AF45" s="683">
        <v>0</v>
      </c>
      <c r="AG45" s="808"/>
      <c r="AH45" s="673"/>
      <c r="AI45" s="816"/>
      <c r="AJ45" s="675"/>
      <c r="AK45" s="683">
        <v>0</v>
      </c>
      <c r="AL45" s="673"/>
      <c r="AM45" s="842">
        <v>0</v>
      </c>
      <c r="AN45" s="676"/>
      <c r="AO45" s="438"/>
    </row>
    <row r="46" spans="1:41" x14ac:dyDescent="0.25">
      <c r="A46" s="660">
        <v>38</v>
      </c>
      <c r="B46" s="673"/>
      <c r="C46" s="673"/>
      <c r="D46" s="673"/>
      <c r="E46" s="673"/>
      <c r="F46" s="825">
        <v>0</v>
      </c>
      <c r="G46" s="673"/>
      <c r="H46" s="674"/>
      <c r="I46" s="683">
        <v>0</v>
      </c>
      <c r="J46" s="683">
        <v>0</v>
      </c>
      <c r="K46" s="683">
        <v>0</v>
      </c>
      <c r="L46" s="808"/>
      <c r="M46" s="673"/>
      <c r="N46" s="816"/>
      <c r="O46" s="675"/>
      <c r="P46" s="683">
        <v>0</v>
      </c>
      <c r="Q46" s="673"/>
      <c r="R46" s="842">
        <v>0</v>
      </c>
      <c r="S46" s="676"/>
      <c r="T46" s="438"/>
      <c r="V46" s="660">
        <v>38</v>
      </c>
      <c r="W46" s="673"/>
      <c r="X46" s="673"/>
      <c r="Y46" s="673"/>
      <c r="Z46" s="673"/>
      <c r="AA46" s="825">
        <v>0</v>
      </c>
      <c r="AB46" s="673"/>
      <c r="AC46" s="674"/>
      <c r="AD46" s="683">
        <v>0</v>
      </c>
      <c r="AE46" s="683">
        <v>0</v>
      </c>
      <c r="AF46" s="683">
        <v>0</v>
      </c>
      <c r="AG46" s="808"/>
      <c r="AH46" s="673"/>
      <c r="AI46" s="816"/>
      <c r="AJ46" s="675"/>
      <c r="AK46" s="683">
        <v>0</v>
      </c>
      <c r="AL46" s="673"/>
      <c r="AM46" s="842">
        <v>0</v>
      </c>
      <c r="AN46" s="676"/>
      <c r="AO46" s="438"/>
    </row>
    <row r="47" spans="1:41" x14ac:dyDescent="0.25">
      <c r="A47" s="660">
        <v>39</v>
      </c>
      <c r="B47" s="673"/>
      <c r="C47" s="673"/>
      <c r="D47" s="673"/>
      <c r="E47" s="673"/>
      <c r="F47" s="825">
        <v>0</v>
      </c>
      <c r="G47" s="673"/>
      <c r="H47" s="674"/>
      <c r="I47" s="683">
        <v>0</v>
      </c>
      <c r="J47" s="683">
        <v>0</v>
      </c>
      <c r="K47" s="683">
        <v>0</v>
      </c>
      <c r="L47" s="808"/>
      <c r="M47" s="673"/>
      <c r="N47" s="816"/>
      <c r="O47" s="675"/>
      <c r="P47" s="683">
        <v>0</v>
      </c>
      <c r="Q47" s="673"/>
      <c r="R47" s="842">
        <v>0</v>
      </c>
      <c r="S47" s="676"/>
      <c r="T47" s="438"/>
      <c r="V47" s="660">
        <v>39</v>
      </c>
      <c r="W47" s="673"/>
      <c r="X47" s="673"/>
      <c r="Y47" s="673"/>
      <c r="Z47" s="673"/>
      <c r="AA47" s="825">
        <v>0</v>
      </c>
      <c r="AB47" s="673"/>
      <c r="AC47" s="674"/>
      <c r="AD47" s="683">
        <v>0</v>
      </c>
      <c r="AE47" s="683">
        <v>0</v>
      </c>
      <c r="AF47" s="683">
        <v>0</v>
      </c>
      <c r="AG47" s="808"/>
      <c r="AH47" s="673"/>
      <c r="AI47" s="816"/>
      <c r="AJ47" s="675"/>
      <c r="AK47" s="683">
        <v>0</v>
      </c>
      <c r="AL47" s="673"/>
      <c r="AM47" s="842">
        <v>0</v>
      </c>
      <c r="AN47" s="676"/>
      <c r="AO47" s="438"/>
    </row>
    <row r="48" spans="1:41" x14ac:dyDescent="0.25">
      <c r="A48" s="660">
        <v>40</v>
      </c>
      <c r="B48" s="673"/>
      <c r="C48" s="673"/>
      <c r="D48" s="673"/>
      <c r="E48" s="673"/>
      <c r="F48" s="825">
        <v>0</v>
      </c>
      <c r="G48" s="673"/>
      <c r="H48" s="674"/>
      <c r="I48" s="683">
        <v>0</v>
      </c>
      <c r="J48" s="683">
        <v>0</v>
      </c>
      <c r="K48" s="683">
        <v>0</v>
      </c>
      <c r="L48" s="808"/>
      <c r="M48" s="673"/>
      <c r="N48" s="816"/>
      <c r="O48" s="675"/>
      <c r="P48" s="683">
        <v>0</v>
      </c>
      <c r="Q48" s="673"/>
      <c r="R48" s="842">
        <v>0</v>
      </c>
      <c r="S48" s="676"/>
      <c r="T48" s="438"/>
      <c r="V48" s="660">
        <v>40</v>
      </c>
      <c r="W48" s="673"/>
      <c r="X48" s="673"/>
      <c r="Y48" s="673"/>
      <c r="Z48" s="673"/>
      <c r="AA48" s="825">
        <v>0</v>
      </c>
      <c r="AB48" s="673"/>
      <c r="AC48" s="674"/>
      <c r="AD48" s="683">
        <v>0</v>
      </c>
      <c r="AE48" s="683">
        <v>0</v>
      </c>
      <c r="AF48" s="683">
        <v>0</v>
      </c>
      <c r="AG48" s="808"/>
      <c r="AH48" s="673"/>
      <c r="AI48" s="816"/>
      <c r="AJ48" s="675"/>
      <c r="AK48" s="683">
        <v>0</v>
      </c>
      <c r="AL48" s="673"/>
      <c r="AM48" s="842">
        <v>0</v>
      </c>
      <c r="AN48" s="676"/>
      <c r="AO48" s="438"/>
    </row>
    <row r="49" spans="1:41" x14ac:dyDescent="0.25">
      <c r="A49" s="660">
        <v>41</v>
      </c>
      <c r="B49" s="673"/>
      <c r="C49" s="673"/>
      <c r="D49" s="673"/>
      <c r="E49" s="673"/>
      <c r="F49" s="825">
        <v>0</v>
      </c>
      <c r="G49" s="673"/>
      <c r="H49" s="674"/>
      <c r="I49" s="683">
        <v>0</v>
      </c>
      <c r="J49" s="683">
        <v>0</v>
      </c>
      <c r="K49" s="683">
        <v>0</v>
      </c>
      <c r="L49" s="808"/>
      <c r="M49" s="673"/>
      <c r="N49" s="816"/>
      <c r="O49" s="675"/>
      <c r="P49" s="683">
        <v>0</v>
      </c>
      <c r="Q49" s="673"/>
      <c r="R49" s="842">
        <v>0</v>
      </c>
      <c r="S49" s="676"/>
      <c r="T49" s="438"/>
      <c r="V49" s="660">
        <v>41</v>
      </c>
      <c r="W49" s="673"/>
      <c r="X49" s="673"/>
      <c r="Y49" s="673"/>
      <c r="Z49" s="673"/>
      <c r="AA49" s="825">
        <v>0</v>
      </c>
      <c r="AB49" s="673"/>
      <c r="AC49" s="674"/>
      <c r="AD49" s="683">
        <v>0</v>
      </c>
      <c r="AE49" s="683">
        <v>0</v>
      </c>
      <c r="AF49" s="683">
        <v>0</v>
      </c>
      <c r="AG49" s="808"/>
      <c r="AH49" s="673"/>
      <c r="AI49" s="816"/>
      <c r="AJ49" s="675"/>
      <c r="AK49" s="683">
        <v>0</v>
      </c>
      <c r="AL49" s="673"/>
      <c r="AM49" s="842">
        <v>0</v>
      </c>
      <c r="AN49" s="676"/>
      <c r="AO49" s="438"/>
    </row>
    <row r="50" spans="1:41" x14ac:dyDescent="0.25">
      <c r="A50" s="660">
        <v>42</v>
      </c>
      <c r="B50" s="673"/>
      <c r="C50" s="673"/>
      <c r="D50" s="673"/>
      <c r="E50" s="673"/>
      <c r="F50" s="825">
        <v>0</v>
      </c>
      <c r="G50" s="673"/>
      <c r="H50" s="674"/>
      <c r="I50" s="683">
        <v>0</v>
      </c>
      <c r="J50" s="683">
        <v>0</v>
      </c>
      <c r="K50" s="683">
        <v>0</v>
      </c>
      <c r="L50" s="808"/>
      <c r="M50" s="673"/>
      <c r="N50" s="816"/>
      <c r="O50" s="675"/>
      <c r="P50" s="683">
        <v>0</v>
      </c>
      <c r="Q50" s="673"/>
      <c r="R50" s="842">
        <v>0</v>
      </c>
      <c r="S50" s="676"/>
      <c r="T50" s="438"/>
      <c r="V50" s="660">
        <v>42</v>
      </c>
      <c r="W50" s="673"/>
      <c r="X50" s="673"/>
      <c r="Y50" s="673"/>
      <c r="Z50" s="673"/>
      <c r="AA50" s="825">
        <v>0</v>
      </c>
      <c r="AB50" s="673"/>
      <c r="AC50" s="674"/>
      <c r="AD50" s="683">
        <v>0</v>
      </c>
      <c r="AE50" s="683">
        <v>0</v>
      </c>
      <c r="AF50" s="683">
        <v>0</v>
      </c>
      <c r="AG50" s="808"/>
      <c r="AH50" s="673"/>
      <c r="AI50" s="816"/>
      <c r="AJ50" s="675"/>
      <c r="AK50" s="683">
        <v>0</v>
      </c>
      <c r="AL50" s="673"/>
      <c r="AM50" s="842">
        <v>0</v>
      </c>
      <c r="AN50" s="676"/>
      <c r="AO50" s="438"/>
    </row>
    <row r="51" spans="1:41" x14ac:dyDescent="0.25">
      <c r="A51" s="660">
        <v>43</v>
      </c>
      <c r="B51" s="673"/>
      <c r="C51" s="673"/>
      <c r="D51" s="673"/>
      <c r="E51" s="673"/>
      <c r="F51" s="825">
        <v>0</v>
      </c>
      <c r="G51" s="673"/>
      <c r="H51" s="674"/>
      <c r="I51" s="683">
        <v>0</v>
      </c>
      <c r="J51" s="683">
        <v>0</v>
      </c>
      <c r="K51" s="683">
        <v>0</v>
      </c>
      <c r="L51" s="808"/>
      <c r="M51" s="673"/>
      <c r="N51" s="816"/>
      <c r="O51" s="675"/>
      <c r="P51" s="683">
        <v>0</v>
      </c>
      <c r="Q51" s="673"/>
      <c r="R51" s="842">
        <v>0</v>
      </c>
      <c r="S51" s="676"/>
      <c r="T51" s="438"/>
      <c r="V51" s="660">
        <v>43</v>
      </c>
      <c r="W51" s="673"/>
      <c r="X51" s="673"/>
      <c r="Y51" s="673"/>
      <c r="Z51" s="673"/>
      <c r="AA51" s="825">
        <v>0</v>
      </c>
      <c r="AB51" s="673"/>
      <c r="AC51" s="674"/>
      <c r="AD51" s="683">
        <v>0</v>
      </c>
      <c r="AE51" s="683">
        <v>0</v>
      </c>
      <c r="AF51" s="683">
        <v>0</v>
      </c>
      <c r="AG51" s="808"/>
      <c r="AH51" s="673"/>
      <c r="AI51" s="816"/>
      <c r="AJ51" s="675"/>
      <c r="AK51" s="683">
        <v>0</v>
      </c>
      <c r="AL51" s="673"/>
      <c r="AM51" s="842">
        <v>0</v>
      </c>
      <c r="AN51" s="676"/>
      <c r="AO51" s="438"/>
    </row>
    <row r="52" spans="1:41" x14ac:dyDescent="0.25">
      <c r="A52" s="660">
        <v>44</v>
      </c>
      <c r="B52" s="673"/>
      <c r="C52" s="673"/>
      <c r="D52" s="673"/>
      <c r="E52" s="673"/>
      <c r="F52" s="825">
        <v>0</v>
      </c>
      <c r="G52" s="673"/>
      <c r="H52" s="674"/>
      <c r="I52" s="683">
        <v>0</v>
      </c>
      <c r="J52" s="683">
        <v>0</v>
      </c>
      <c r="K52" s="683">
        <v>0</v>
      </c>
      <c r="L52" s="808"/>
      <c r="M52" s="673"/>
      <c r="N52" s="816"/>
      <c r="O52" s="675"/>
      <c r="P52" s="683">
        <v>0</v>
      </c>
      <c r="Q52" s="673"/>
      <c r="R52" s="842">
        <v>0</v>
      </c>
      <c r="S52" s="676"/>
      <c r="T52" s="438"/>
      <c r="V52" s="660">
        <v>44</v>
      </c>
      <c r="W52" s="673"/>
      <c r="X52" s="673"/>
      <c r="Y52" s="673"/>
      <c r="Z52" s="673"/>
      <c r="AA52" s="825">
        <v>0</v>
      </c>
      <c r="AB52" s="673"/>
      <c r="AC52" s="674"/>
      <c r="AD52" s="683">
        <v>0</v>
      </c>
      <c r="AE52" s="683">
        <v>0</v>
      </c>
      <c r="AF52" s="683">
        <v>0</v>
      </c>
      <c r="AG52" s="808"/>
      <c r="AH52" s="673"/>
      <c r="AI52" s="816"/>
      <c r="AJ52" s="675"/>
      <c r="AK52" s="683">
        <v>0</v>
      </c>
      <c r="AL52" s="673"/>
      <c r="AM52" s="842">
        <v>0</v>
      </c>
      <c r="AN52" s="676"/>
      <c r="AO52" s="438"/>
    </row>
    <row r="53" spans="1:41" x14ac:dyDescent="0.25">
      <c r="A53" s="660">
        <v>45</v>
      </c>
      <c r="B53" s="673"/>
      <c r="C53" s="673"/>
      <c r="D53" s="673"/>
      <c r="E53" s="673"/>
      <c r="F53" s="825">
        <v>0</v>
      </c>
      <c r="G53" s="673"/>
      <c r="H53" s="674"/>
      <c r="I53" s="683">
        <v>0</v>
      </c>
      <c r="J53" s="683">
        <v>0</v>
      </c>
      <c r="K53" s="683">
        <v>0</v>
      </c>
      <c r="L53" s="808"/>
      <c r="M53" s="673"/>
      <c r="N53" s="816"/>
      <c r="O53" s="675"/>
      <c r="P53" s="683">
        <v>0</v>
      </c>
      <c r="Q53" s="673"/>
      <c r="R53" s="842">
        <v>0</v>
      </c>
      <c r="S53" s="676"/>
      <c r="T53" s="438"/>
      <c r="V53" s="660">
        <v>45</v>
      </c>
      <c r="W53" s="673"/>
      <c r="X53" s="673"/>
      <c r="Y53" s="673"/>
      <c r="Z53" s="673"/>
      <c r="AA53" s="825">
        <v>0</v>
      </c>
      <c r="AB53" s="673"/>
      <c r="AC53" s="674"/>
      <c r="AD53" s="683">
        <v>0</v>
      </c>
      <c r="AE53" s="683">
        <v>0</v>
      </c>
      <c r="AF53" s="683">
        <v>0</v>
      </c>
      <c r="AG53" s="808"/>
      <c r="AH53" s="673"/>
      <c r="AI53" s="816"/>
      <c r="AJ53" s="675"/>
      <c r="AK53" s="683">
        <v>0</v>
      </c>
      <c r="AL53" s="673"/>
      <c r="AM53" s="842">
        <v>0</v>
      </c>
      <c r="AN53" s="676"/>
      <c r="AO53" s="438"/>
    </row>
    <row r="54" spans="1:41" x14ac:dyDescent="0.25">
      <c r="A54" s="660">
        <v>46</v>
      </c>
      <c r="B54" s="673"/>
      <c r="C54" s="673"/>
      <c r="D54" s="673"/>
      <c r="E54" s="673"/>
      <c r="F54" s="825">
        <v>0</v>
      </c>
      <c r="G54" s="673"/>
      <c r="H54" s="674"/>
      <c r="I54" s="683">
        <v>0</v>
      </c>
      <c r="J54" s="683">
        <v>0</v>
      </c>
      <c r="K54" s="683">
        <v>0</v>
      </c>
      <c r="L54" s="808"/>
      <c r="M54" s="673"/>
      <c r="N54" s="816"/>
      <c r="O54" s="675"/>
      <c r="P54" s="683">
        <v>0</v>
      </c>
      <c r="Q54" s="673"/>
      <c r="R54" s="842">
        <v>0</v>
      </c>
      <c r="S54" s="676"/>
      <c r="T54" s="438"/>
      <c r="V54" s="660">
        <v>46</v>
      </c>
      <c r="W54" s="673"/>
      <c r="X54" s="673"/>
      <c r="Y54" s="673"/>
      <c r="Z54" s="673"/>
      <c r="AA54" s="825">
        <v>0</v>
      </c>
      <c r="AB54" s="673"/>
      <c r="AC54" s="674"/>
      <c r="AD54" s="683">
        <v>0</v>
      </c>
      <c r="AE54" s="683">
        <v>0</v>
      </c>
      <c r="AF54" s="683">
        <v>0</v>
      </c>
      <c r="AG54" s="808"/>
      <c r="AH54" s="673"/>
      <c r="AI54" s="816"/>
      <c r="AJ54" s="675"/>
      <c r="AK54" s="683">
        <v>0</v>
      </c>
      <c r="AL54" s="673"/>
      <c r="AM54" s="842">
        <v>0</v>
      </c>
      <c r="AN54" s="676"/>
      <c r="AO54" s="438"/>
    </row>
    <row r="55" spans="1:41" x14ac:dyDescent="0.25">
      <c r="A55" s="660">
        <v>47</v>
      </c>
      <c r="B55" s="673"/>
      <c r="C55" s="673"/>
      <c r="D55" s="673"/>
      <c r="E55" s="673"/>
      <c r="F55" s="825">
        <v>0</v>
      </c>
      <c r="G55" s="673"/>
      <c r="H55" s="674"/>
      <c r="I55" s="683">
        <v>0</v>
      </c>
      <c r="J55" s="683">
        <v>0</v>
      </c>
      <c r="K55" s="683">
        <v>0</v>
      </c>
      <c r="L55" s="808"/>
      <c r="M55" s="673"/>
      <c r="N55" s="816"/>
      <c r="O55" s="675"/>
      <c r="P55" s="683">
        <v>0</v>
      </c>
      <c r="Q55" s="673"/>
      <c r="R55" s="842">
        <v>0</v>
      </c>
      <c r="S55" s="676"/>
      <c r="T55" s="438"/>
      <c r="V55" s="660">
        <v>47</v>
      </c>
      <c r="W55" s="673"/>
      <c r="X55" s="673"/>
      <c r="Y55" s="673"/>
      <c r="Z55" s="673"/>
      <c r="AA55" s="825">
        <v>0</v>
      </c>
      <c r="AB55" s="673"/>
      <c r="AC55" s="674"/>
      <c r="AD55" s="683">
        <v>0</v>
      </c>
      <c r="AE55" s="683">
        <v>0</v>
      </c>
      <c r="AF55" s="683">
        <v>0</v>
      </c>
      <c r="AG55" s="808"/>
      <c r="AH55" s="673"/>
      <c r="AI55" s="816"/>
      <c r="AJ55" s="675"/>
      <c r="AK55" s="683">
        <v>0</v>
      </c>
      <c r="AL55" s="673"/>
      <c r="AM55" s="842">
        <v>0</v>
      </c>
      <c r="AN55" s="676"/>
      <c r="AO55" s="438"/>
    </row>
    <row r="56" spans="1:41" x14ac:dyDescent="0.25">
      <c r="A56" s="660">
        <v>48</v>
      </c>
      <c r="B56" s="673"/>
      <c r="C56" s="673"/>
      <c r="D56" s="673"/>
      <c r="E56" s="673"/>
      <c r="F56" s="825">
        <v>0</v>
      </c>
      <c r="G56" s="673"/>
      <c r="H56" s="674"/>
      <c r="I56" s="683">
        <v>0</v>
      </c>
      <c r="J56" s="683">
        <v>0</v>
      </c>
      <c r="K56" s="683">
        <v>0</v>
      </c>
      <c r="L56" s="808"/>
      <c r="M56" s="673"/>
      <c r="N56" s="816"/>
      <c r="O56" s="675"/>
      <c r="P56" s="683">
        <v>0</v>
      </c>
      <c r="Q56" s="673"/>
      <c r="R56" s="842">
        <v>0</v>
      </c>
      <c r="S56" s="676"/>
      <c r="T56" s="438"/>
      <c r="V56" s="660">
        <v>48</v>
      </c>
      <c r="W56" s="673"/>
      <c r="X56" s="673"/>
      <c r="Y56" s="673"/>
      <c r="Z56" s="673"/>
      <c r="AA56" s="825">
        <v>0</v>
      </c>
      <c r="AB56" s="673"/>
      <c r="AC56" s="674"/>
      <c r="AD56" s="683">
        <v>0</v>
      </c>
      <c r="AE56" s="683">
        <v>0</v>
      </c>
      <c r="AF56" s="683">
        <v>0</v>
      </c>
      <c r="AG56" s="808"/>
      <c r="AH56" s="673"/>
      <c r="AI56" s="816"/>
      <c r="AJ56" s="675"/>
      <c r="AK56" s="683">
        <v>0</v>
      </c>
      <c r="AL56" s="673"/>
      <c r="AM56" s="842">
        <v>0</v>
      </c>
      <c r="AN56" s="676"/>
      <c r="AO56" s="438"/>
    </row>
    <row r="57" spans="1:41" x14ac:dyDescent="0.25">
      <c r="A57" s="660">
        <v>49</v>
      </c>
      <c r="B57" s="673"/>
      <c r="C57" s="673"/>
      <c r="D57" s="673"/>
      <c r="E57" s="673"/>
      <c r="F57" s="825">
        <v>0</v>
      </c>
      <c r="G57" s="673"/>
      <c r="H57" s="674"/>
      <c r="I57" s="683">
        <v>0</v>
      </c>
      <c r="J57" s="683">
        <v>0</v>
      </c>
      <c r="K57" s="683">
        <v>0</v>
      </c>
      <c r="L57" s="808"/>
      <c r="M57" s="673"/>
      <c r="N57" s="816"/>
      <c r="O57" s="675"/>
      <c r="P57" s="683">
        <v>0</v>
      </c>
      <c r="Q57" s="673"/>
      <c r="R57" s="842">
        <v>0</v>
      </c>
      <c r="S57" s="676"/>
      <c r="T57" s="438"/>
      <c r="V57" s="660">
        <v>49</v>
      </c>
      <c r="W57" s="673"/>
      <c r="X57" s="673"/>
      <c r="Y57" s="673"/>
      <c r="Z57" s="673"/>
      <c r="AA57" s="825">
        <v>0</v>
      </c>
      <c r="AB57" s="673"/>
      <c r="AC57" s="674"/>
      <c r="AD57" s="683">
        <v>0</v>
      </c>
      <c r="AE57" s="683">
        <v>0</v>
      </c>
      <c r="AF57" s="683">
        <v>0</v>
      </c>
      <c r="AG57" s="808"/>
      <c r="AH57" s="673"/>
      <c r="AI57" s="816"/>
      <c r="AJ57" s="675"/>
      <c r="AK57" s="683">
        <v>0</v>
      </c>
      <c r="AL57" s="673"/>
      <c r="AM57" s="842">
        <v>0</v>
      </c>
      <c r="AN57" s="676"/>
      <c r="AO57" s="438"/>
    </row>
    <row r="58" spans="1:41" x14ac:dyDescent="0.25">
      <c r="A58" s="661">
        <v>50</v>
      </c>
      <c r="B58" s="677"/>
      <c r="C58" s="677"/>
      <c r="D58" s="677"/>
      <c r="E58" s="677"/>
      <c r="F58" s="826">
        <v>0</v>
      </c>
      <c r="G58" s="677"/>
      <c r="H58" s="678"/>
      <c r="I58" s="684">
        <v>0</v>
      </c>
      <c r="J58" s="684">
        <v>0</v>
      </c>
      <c r="K58" s="684">
        <v>0</v>
      </c>
      <c r="L58" s="809"/>
      <c r="M58" s="677"/>
      <c r="N58" s="817"/>
      <c r="O58" s="679"/>
      <c r="P58" s="684">
        <v>0</v>
      </c>
      <c r="Q58" s="677"/>
      <c r="R58" s="843">
        <v>0</v>
      </c>
      <c r="S58" s="680"/>
      <c r="T58" s="438"/>
      <c r="V58" s="661">
        <v>50</v>
      </c>
      <c r="W58" s="677"/>
      <c r="X58" s="677"/>
      <c r="Y58" s="677"/>
      <c r="Z58" s="677"/>
      <c r="AA58" s="826">
        <v>0</v>
      </c>
      <c r="AB58" s="677"/>
      <c r="AC58" s="678"/>
      <c r="AD58" s="684">
        <v>0</v>
      </c>
      <c r="AE58" s="684">
        <v>0</v>
      </c>
      <c r="AF58" s="684">
        <v>0</v>
      </c>
      <c r="AG58" s="809"/>
      <c r="AH58" s="677"/>
      <c r="AI58" s="817"/>
      <c r="AJ58" s="679"/>
      <c r="AK58" s="684">
        <v>0</v>
      </c>
      <c r="AL58" s="677"/>
      <c r="AM58" s="843">
        <v>0</v>
      </c>
      <c r="AN58" s="680"/>
      <c r="AO58" s="438"/>
    </row>
    <row r="59" spans="1:41" x14ac:dyDescent="0.25">
      <c r="A59" s="46"/>
      <c r="V59" s="46"/>
      <c r="AN59" s="439"/>
    </row>
  </sheetData>
  <dataConsolidate/>
  <mergeCells count="34">
    <mergeCell ref="AM6:AM7"/>
    <mergeCell ref="W5:AN5"/>
    <mergeCell ref="Y6:Y7"/>
    <mergeCell ref="Z6:AA6"/>
    <mergeCell ref="AB6:AC6"/>
    <mergeCell ref="AG6:AG7"/>
    <mergeCell ref="AH6:AI6"/>
    <mergeCell ref="AN6:AN7"/>
    <mergeCell ref="AF6:AF7"/>
    <mergeCell ref="AJ6:AJ7"/>
    <mergeCell ref="AK6:AK7"/>
    <mergeCell ref="AL6:AL7"/>
    <mergeCell ref="V6:V7"/>
    <mergeCell ref="W6:W7"/>
    <mergeCell ref="X6:X7"/>
    <mergeCell ref="AD6:AD7"/>
    <mergeCell ref="AE6:AE7"/>
    <mergeCell ref="A6:A7"/>
    <mergeCell ref="I6:I7"/>
    <mergeCell ref="J6:J7"/>
    <mergeCell ref="K6:K7"/>
    <mergeCell ref="L6:L7"/>
    <mergeCell ref="B5:S5"/>
    <mergeCell ref="B6:B7"/>
    <mergeCell ref="D6:D7"/>
    <mergeCell ref="G6:H6"/>
    <mergeCell ref="C6:C7"/>
    <mergeCell ref="E6:F6"/>
    <mergeCell ref="M6:N6"/>
    <mergeCell ref="S6:S7"/>
    <mergeCell ref="P6:P7"/>
    <mergeCell ref="Q6:Q7"/>
    <mergeCell ref="R6:R7"/>
    <mergeCell ref="O6:O7"/>
  </mergeCells>
  <conditionalFormatting sqref="B8:T58">
    <cfRule type="cellIs" dxfId="40" priority="9" operator="equal">
      <formula>0</formula>
    </cfRule>
  </conditionalFormatting>
  <conditionalFormatting sqref="W8:AO58">
    <cfRule type="cellIs" dxfId="39" priority="3" operator="equal">
      <formula>0</formula>
    </cfRule>
  </conditionalFormatting>
  <conditionalFormatting sqref="V9:AO58 A9:T58">
    <cfRule type="expression" dxfId="38" priority="1">
      <formula>IF(#REF!="No",1,0)</formula>
    </cfRule>
  </conditionalFormatting>
  <dataValidations count="9">
    <dataValidation type="textLength" operator="lessThanOrEqual" allowBlank="1" showInputMessage="1" showErrorMessage="1" errorTitle="Character limit" error="Maximum of 500 characters allowed" promptTitle="Character limit" prompt="Maximum of 500 characters allowed" sqref="S9:S58 AN9:AN58" xr:uid="{39D66A19-5665-434E-9705-0B44E3D7972D}">
      <formula1>500</formula1>
    </dataValidation>
    <dataValidation type="list" allowBlank="1" sqref="E9:E58 Z9:Z58" xr:uid="{817CADC5-21B5-4B1D-B49B-C0F4F1111448}">
      <formula1>"Secured,Unsecured"</formula1>
    </dataValidation>
    <dataValidation type="custom" allowBlank="1" showInputMessage="1" showErrorMessage="1" error="Input is not a number. Please enter a valid number." sqref="F9:F11 R9:R11 P9:P11 AA9:AA11 AM9:AM11 AK9:AK11" xr:uid="{5A0B2B19-7929-4A85-BCD0-ABD1FF9BF89D}">
      <formula1>ISNUMBER(F9:F58)</formula1>
    </dataValidation>
    <dataValidation type="custom" allowBlank="1" showInputMessage="1" showErrorMessage="1" error="Input is not a number. Please enter a valid number." sqref="F32:F58 R32:R58 P32:P58 AA32:AA58 AM32:AM58 AK32:AK58" xr:uid="{529BDCA5-C19B-4BE2-AAA9-C87FE317F472}">
      <formula1>ISNUMBER(F32:F61)</formula1>
    </dataValidation>
    <dataValidation type="custom" allowBlank="1" showInputMessage="1" showErrorMessage="1" error="Input is not a number. Please enter a valid number." sqref="F12:F31 R12:R31 P12:P31 AA12:AA31 AM12:AM31 AK12:AK31" xr:uid="{DFB5486A-C87B-498C-954F-1B07A9FF5809}">
      <formula1>ISNUMBER(F12:F60)</formula1>
    </dataValidation>
    <dataValidation type="custom" allowBlank="1" showInputMessage="1" showErrorMessage="1" error="Input is not a number. Please enter a valid number." sqref="I9:K11 AD9:AF11" xr:uid="{8B6BA2A8-889C-4224-8E1C-920A735A8050}">
      <formula1>ISNUMBER(I9:K58)</formula1>
    </dataValidation>
    <dataValidation type="custom" allowBlank="1" showInputMessage="1" showErrorMessage="1" error="Input is not a number. Please enter a valid number." sqref="I32:K58 AD32:AF58" xr:uid="{114AA572-4ADD-4B0C-8B80-2284422DD9B7}">
      <formula1>ISNUMBER(I32:K61)</formula1>
    </dataValidation>
    <dataValidation type="custom" allowBlank="1" showInputMessage="1" showErrorMessage="1" error="Input is not a number. Please enter a valid number." sqref="I12:K31 AD12:AF31" xr:uid="{00685943-34A9-4891-A5C3-9621B8D4680F}">
      <formula1>ISNUMBER(I12:K60)</formula1>
    </dataValidation>
    <dataValidation type="list" allowBlank="1" showInputMessage="1" showErrorMessage="1" sqref="B9:B58 D9:D58 Q9:Q58 G9:H58 M9:O58 W9:W58 Y9:Y58 AL9:AL58 AB9:AC58 AH9:AJ58" xr:uid="{01E44704-84F8-42D3-BF91-4C5F5C73C91A}">
      <formula1>#REF!</formula1>
    </dataValidation>
  </dataValidations>
  <pageMargins left="0.70866141732283472" right="0.70866141732283472" top="0.74803149606299213" bottom="0.74803149606299213" header="0.31496062992125984" footer="0.31496062992125984"/>
  <pageSetup paperSize="9" scale="38" fitToWidth="2" orientation="landscape" r:id="rId1"/>
  <colBreaks count="1" manualBreakCount="1">
    <brk id="21" max="5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dimension ref="A1:S16"/>
  <sheetViews>
    <sheetView showGridLines="0" zoomScaleNormal="100" workbookViewId="0"/>
  </sheetViews>
  <sheetFormatPr defaultRowHeight="15" x14ac:dyDescent="0.25"/>
  <cols>
    <col min="1" max="1" width="4.85546875" customWidth="1"/>
    <col min="2" max="2" width="43.85546875" customWidth="1"/>
    <col min="3" max="9" width="11.85546875" customWidth="1"/>
    <col min="11" max="11" width="6.85546875" customWidth="1"/>
    <col min="12" max="12" width="41.7109375" customWidth="1"/>
  </cols>
  <sheetData>
    <row r="1" spans="1:19" ht="18" x14ac:dyDescent="0.25">
      <c r="A1" s="1160" t="s">
        <v>18</v>
      </c>
      <c r="K1" s="1160" t="s">
        <v>19</v>
      </c>
    </row>
    <row r="2" spans="1:19" x14ac:dyDescent="0.25">
      <c r="A2" s="953"/>
      <c r="K2" s="953"/>
    </row>
    <row r="3" spans="1:19" x14ac:dyDescent="0.25">
      <c r="A3" s="954"/>
      <c r="B3" s="736"/>
      <c r="C3" s="736"/>
      <c r="D3" s="736"/>
      <c r="E3" s="736"/>
      <c r="F3" s="736"/>
      <c r="G3" s="736"/>
      <c r="H3" s="736"/>
      <c r="I3" s="736"/>
      <c r="K3" s="954"/>
      <c r="L3" s="736"/>
      <c r="M3" s="736"/>
      <c r="N3" s="736"/>
      <c r="O3" s="736"/>
      <c r="P3" s="736"/>
      <c r="Q3" s="736"/>
      <c r="R3" s="736"/>
      <c r="S3" s="736"/>
    </row>
    <row r="4" spans="1:19" ht="15" customHeight="1" x14ac:dyDescent="0.25">
      <c r="A4" s="1362" t="s">
        <v>811</v>
      </c>
      <c r="B4" s="1363"/>
      <c r="C4" s="1364" t="s">
        <v>21</v>
      </c>
      <c r="D4" s="1365"/>
      <c r="E4" s="1360" t="s">
        <v>22</v>
      </c>
      <c r="F4" s="1360"/>
      <c r="G4" s="1360"/>
      <c r="H4" s="1360"/>
      <c r="I4" s="1361"/>
      <c r="J4" s="705"/>
      <c r="K4" s="1362" t="s">
        <v>811</v>
      </c>
      <c r="L4" s="1363"/>
      <c r="M4" s="1364" t="s">
        <v>21</v>
      </c>
      <c r="N4" s="1365"/>
      <c r="O4" s="1360" t="s">
        <v>22</v>
      </c>
      <c r="P4" s="1360"/>
      <c r="Q4" s="1360"/>
      <c r="R4" s="1360"/>
      <c r="S4" s="1361"/>
    </row>
    <row r="5" spans="1:19" ht="42" customHeight="1" x14ac:dyDescent="0.25">
      <c r="A5" s="1362"/>
      <c r="B5" s="1363"/>
      <c r="C5" s="733"/>
      <c r="D5" s="406" t="s">
        <v>23</v>
      </c>
      <c r="E5" s="405" t="s">
        <v>24</v>
      </c>
      <c r="F5" s="407"/>
      <c r="G5" s="407"/>
      <c r="H5" s="407"/>
      <c r="I5" s="408"/>
      <c r="J5" s="705"/>
      <c r="K5" s="1362"/>
      <c r="L5" s="1363"/>
      <c r="M5" s="733"/>
      <c r="N5" s="406" t="s">
        <v>23</v>
      </c>
      <c r="O5" s="405" t="s">
        <v>24</v>
      </c>
      <c r="P5" s="407"/>
      <c r="Q5" s="407"/>
      <c r="R5" s="407"/>
      <c r="S5" s="408"/>
    </row>
    <row r="6" spans="1:19" ht="15.75" x14ac:dyDescent="0.25">
      <c r="A6" s="731"/>
      <c r="B6" s="732"/>
      <c r="C6" s="405" t="s">
        <v>25</v>
      </c>
      <c r="D6" s="406" t="s">
        <v>26</v>
      </c>
      <c r="E6" s="405" t="s">
        <v>27</v>
      </c>
      <c r="F6" s="407" t="s">
        <v>28</v>
      </c>
      <c r="G6" s="407" t="s">
        <v>29</v>
      </c>
      <c r="H6" s="407" t="s">
        <v>30</v>
      </c>
      <c r="I6" s="408" t="s">
        <v>31</v>
      </c>
      <c r="J6" s="705"/>
      <c r="K6" s="731"/>
      <c r="L6" s="732"/>
      <c r="M6" s="405" t="s">
        <v>25</v>
      </c>
      <c r="N6" s="406" t="s">
        <v>26</v>
      </c>
      <c r="O6" s="405" t="s">
        <v>27</v>
      </c>
      <c r="P6" s="407" t="s">
        <v>28</v>
      </c>
      <c r="Q6" s="407" t="s">
        <v>29</v>
      </c>
      <c r="R6" s="407" t="s">
        <v>30</v>
      </c>
      <c r="S6" s="408" t="s">
        <v>31</v>
      </c>
    </row>
    <row r="7" spans="1:19" x14ac:dyDescent="0.25">
      <c r="A7" s="734"/>
      <c r="B7" s="735" t="s">
        <v>32</v>
      </c>
      <c r="C7" s="157"/>
      <c r="D7" s="158"/>
      <c r="E7" s="157"/>
      <c r="F7" s="159"/>
      <c r="G7" s="159"/>
      <c r="H7" s="159"/>
      <c r="I7" s="160"/>
      <c r="J7" s="705"/>
      <c r="K7" s="734"/>
      <c r="L7" s="735" t="s">
        <v>32</v>
      </c>
      <c r="M7" s="157"/>
      <c r="N7" s="158"/>
      <c r="O7" s="157"/>
      <c r="P7" s="159"/>
      <c r="Q7" s="159"/>
      <c r="R7" s="159"/>
      <c r="S7" s="160"/>
    </row>
    <row r="8" spans="1:19" x14ac:dyDescent="0.25">
      <c r="A8" s="738">
        <v>1</v>
      </c>
      <c r="B8" s="737" t="s">
        <v>812</v>
      </c>
      <c r="C8" s="783" t="s">
        <v>34</v>
      </c>
      <c r="D8" s="783" t="s">
        <v>34</v>
      </c>
      <c r="E8" s="783" t="s">
        <v>34</v>
      </c>
      <c r="F8" s="783" t="s">
        <v>34</v>
      </c>
      <c r="G8" s="783" t="s">
        <v>34</v>
      </c>
      <c r="H8" s="783" t="s">
        <v>34</v>
      </c>
      <c r="I8" s="783" t="s">
        <v>34</v>
      </c>
      <c r="J8" s="705"/>
      <c r="K8" s="738">
        <v>1</v>
      </c>
      <c r="L8" s="737" t="s">
        <v>812</v>
      </c>
      <c r="M8" s="783" t="s">
        <v>34</v>
      </c>
      <c r="N8" s="783" t="s">
        <v>34</v>
      </c>
      <c r="O8" s="783" t="s">
        <v>34</v>
      </c>
      <c r="P8" s="783" t="s">
        <v>34</v>
      </c>
      <c r="Q8" s="783" t="s">
        <v>34</v>
      </c>
      <c r="R8" s="783" t="s">
        <v>34</v>
      </c>
      <c r="S8" s="783" t="s">
        <v>34</v>
      </c>
    </row>
    <row r="9" spans="1:19" x14ac:dyDescent="0.25">
      <c r="A9" s="739" t="s">
        <v>35</v>
      </c>
      <c r="B9" s="740" t="s">
        <v>813</v>
      </c>
      <c r="C9" s="761">
        <v>0</v>
      </c>
      <c r="D9" s="762">
        <v>0</v>
      </c>
      <c r="E9" s="761">
        <v>0</v>
      </c>
      <c r="F9" s="763">
        <v>0</v>
      </c>
      <c r="G9" s="763">
        <v>0</v>
      </c>
      <c r="H9" s="763">
        <v>0</v>
      </c>
      <c r="I9" s="762">
        <v>0</v>
      </c>
      <c r="J9" s="705"/>
      <c r="K9" s="739" t="s">
        <v>35</v>
      </c>
      <c r="L9" s="740" t="s">
        <v>813</v>
      </c>
      <c r="M9" s="761">
        <v>0</v>
      </c>
      <c r="N9" s="762">
        <v>0</v>
      </c>
      <c r="O9" s="761">
        <v>0</v>
      </c>
      <c r="P9" s="763">
        <v>0</v>
      </c>
      <c r="Q9" s="763">
        <v>0</v>
      </c>
      <c r="R9" s="763">
        <v>0</v>
      </c>
      <c r="S9" s="762">
        <v>0</v>
      </c>
    </row>
    <row r="10" spans="1:19" x14ac:dyDescent="0.25">
      <c r="A10" s="741" t="s">
        <v>37</v>
      </c>
      <c r="B10" s="742" t="s">
        <v>814</v>
      </c>
      <c r="C10" s="764">
        <v>0</v>
      </c>
      <c r="D10" s="765">
        <v>0</v>
      </c>
      <c r="E10" s="764">
        <v>0</v>
      </c>
      <c r="F10" s="766">
        <v>0</v>
      </c>
      <c r="G10" s="766">
        <v>0</v>
      </c>
      <c r="H10" s="766">
        <v>0</v>
      </c>
      <c r="I10" s="765">
        <v>0</v>
      </c>
      <c r="J10" s="705"/>
      <c r="K10" s="741" t="s">
        <v>37</v>
      </c>
      <c r="L10" s="742" t="s">
        <v>814</v>
      </c>
      <c r="M10" s="764">
        <v>0</v>
      </c>
      <c r="N10" s="765">
        <v>0</v>
      </c>
      <c r="O10" s="764">
        <v>0</v>
      </c>
      <c r="P10" s="766">
        <v>0</v>
      </c>
      <c r="Q10" s="766">
        <v>0</v>
      </c>
      <c r="R10" s="766">
        <v>0</v>
      </c>
      <c r="S10" s="765">
        <v>0</v>
      </c>
    </row>
    <row r="11" spans="1:19" x14ac:dyDescent="0.25">
      <c r="A11" s="1196" t="s">
        <v>39</v>
      </c>
      <c r="B11" s="1198" t="s">
        <v>815</v>
      </c>
      <c r="C11" s="803">
        <v>0</v>
      </c>
      <c r="D11" s="773">
        <v>0</v>
      </c>
      <c r="E11" s="764">
        <v>0</v>
      </c>
      <c r="F11" s="766">
        <v>0</v>
      </c>
      <c r="G11" s="766">
        <v>0</v>
      </c>
      <c r="H11" s="766">
        <v>0</v>
      </c>
      <c r="I11" s="765">
        <v>0</v>
      </c>
      <c r="J11" s="705"/>
      <c r="K11" s="1196" t="s">
        <v>39</v>
      </c>
      <c r="L11" s="1200" t="s">
        <v>816</v>
      </c>
      <c r="M11" s="764">
        <v>0</v>
      </c>
      <c r="N11" s="765">
        <v>0</v>
      </c>
      <c r="O11" s="764">
        <v>0</v>
      </c>
      <c r="P11" s="766">
        <v>0</v>
      </c>
      <c r="Q11" s="766">
        <v>0</v>
      </c>
      <c r="R11" s="766">
        <v>0</v>
      </c>
      <c r="S11" s="765">
        <v>0</v>
      </c>
    </row>
    <row r="12" spans="1:19" x14ac:dyDescent="0.25">
      <c r="A12" s="1197" t="s">
        <v>41</v>
      </c>
      <c r="B12" s="1199" t="s">
        <v>816</v>
      </c>
      <c r="C12" s="767">
        <v>0</v>
      </c>
      <c r="D12" s="768">
        <v>0</v>
      </c>
      <c r="E12" s="767">
        <v>0</v>
      </c>
      <c r="F12" s="769">
        <v>0</v>
      </c>
      <c r="G12" s="769">
        <v>0</v>
      </c>
      <c r="H12" s="769">
        <v>0</v>
      </c>
      <c r="I12" s="768">
        <v>0</v>
      </c>
      <c r="J12" s="705"/>
      <c r="K12" s="1197" t="s">
        <v>41</v>
      </c>
      <c r="L12" s="1199" t="s">
        <v>815</v>
      </c>
      <c r="M12" s="767">
        <v>0</v>
      </c>
      <c r="N12" s="768">
        <v>0</v>
      </c>
      <c r="O12" s="767">
        <v>0</v>
      </c>
      <c r="P12" s="769">
        <v>0</v>
      </c>
      <c r="Q12" s="769">
        <v>0</v>
      </c>
      <c r="R12" s="769">
        <v>0</v>
      </c>
      <c r="S12" s="768">
        <v>0</v>
      </c>
    </row>
    <row r="13" spans="1:19" x14ac:dyDescent="0.25">
      <c r="A13" s="743" t="s">
        <v>43</v>
      </c>
      <c r="B13" s="744" t="s">
        <v>817</v>
      </c>
      <c r="C13" s="770">
        <f>SUM(C9:C12)</f>
        <v>0</v>
      </c>
      <c r="D13" s="771">
        <f t="shared" ref="D13:I13" si="0">SUM(D9:D12)</f>
        <v>0</v>
      </c>
      <c r="E13" s="770">
        <f t="shared" si="0"/>
        <v>0</v>
      </c>
      <c r="F13" s="772">
        <f t="shared" si="0"/>
        <v>0</v>
      </c>
      <c r="G13" s="772">
        <f t="shared" si="0"/>
        <v>0</v>
      </c>
      <c r="H13" s="772">
        <f t="shared" si="0"/>
        <v>0</v>
      </c>
      <c r="I13" s="771">
        <f t="shared" si="0"/>
        <v>0</v>
      </c>
      <c r="J13" s="705"/>
      <c r="K13" s="743" t="s">
        <v>43</v>
      </c>
      <c r="L13" s="744" t="s">
        <v>817</v>
      </c>
      <c r="M13" s="770">
        <f>SUM(M9:M12)</f>
        <v>0</v>
      </c>
      <c r="N13" s="771">
        <f t="shared" ref="N13:S13" si="1">SUM(N9:N12)</f>
        <v>0</v>
      </c>
      <c r="O13" s="770">
        <f t="shared" si="1"/>
        <v>0</v>
      </c>
      <c r="P13" s="772">
        <f t="shared" si="1"/>
        <v>0</v>
      </c>
      <c r="Q13" s="772">
        <f t="shared" si="1"/>
        <v>0</v>
      </c>
      <c r="R13" s="772">
        <f t="shared" si="1"/>
        <v>0</v>
      </c>
      <c r="S13" s="771">
        <f t="shared" si="1"/>
        <v>0</v>
      </c>
    </row>
    <row r="15" spans="1:19" x14ac:dyDescent="0.25">
      <c r="C15" s="748"/>
    </row>
    <row r="16" spans="1:19" x14ac:dyDescent="0.25">
      <c r="C16" s="748"/>
    </row>
  </sheetData>
  <mergeCells count="6">
    <mergeCell ref="O4:S4"/>
    <mergeCell ref="A4:B5"/>
    <mergeCell ref="C4:D4"/>
    <mergeCell ref="E4:I4"/>
    <mergeCell ref="K4:L5"/>
    <mergeCell ref="M4:N4"/>
  </mergeCells>
  <conditionalFormatting sqref="C9:I13">
    <cfRule type="cellIs" dxfId="37" priority="49" operator="equal">
      <formula>0</formula>
    </cfRule>
  </conditionalFormatting>
  <conditionalFormatting sqref="C9:C13">
    <cfRule type="expression" dxfId="36" priority="43">
      <formula>IF(YEAR1_TOGGLE=0,1,0)</formula>
    </cfRule>
  </conditionalFormatting>
  <conditionalFormatting sqref="D9:D13">
    <cfRule type="expression" dxfId="35" priority="42">
      <formula>IF(YEAR2_TOGGLE=0,1,0)</formula>
    </cfRule>
  </conditionalFormatting>
  <conditionalFormatting sqref="E9:E13">
    <cfRule type="expression" dxfId="34" priority="41">
      <formula>IF(YEAR3_TOGGLE=0,1,0)</formula>
    </cfRule>
  </conditionalFormatting>
  <conditionalFormatting sqref="F9:F13">
    <cfRule type="expression" dxfId="33" priority="40">
      <formula>IF(YEAR4_TOGGLE=0,1,0)</formula>
    </cfRule>
  </conditionalFormatting>
  <conditionalFormatting sqref="G9:G13">
    <cfRule type="expression" dxfId="32" priority="39">
      <formula>IF(YEAR5_TOGGLE=0,1,0)</formula>
    </cfRule>
  </conditionalFormatting>
  <conditionalFormatting sqref="H9:H13">
    <cfRule type="expression" dxfId="31" priority="38">
      <formula>IF(YEAR6_TOGGLE=0,1,0)</formula>
    </cfRule>
  </conditionalFormatting>
  <conditionalFormatting sqref="I9:I13">
    <cfRule type="expression" dxfId="30" priority="37">
      <formula>IF(YEAR7_TOGGLE=0,1,0)</formula>
    </cfRule>
  </conditionalFormatting>
  <conditionalFormatting sqref="C7:D7">
    <cfRule type="expression" dxfId="29" priority="30">
      <formula>IF(YEAR1-DATE(YEAR(YEAR2)-1, MONTH(YEAR2), DAY(YEAR2))&lt;&gt;0,1,0)</formula>
    </cfRule>
  </conditionalFormatting>
  <conditionalFormatting sqref="D7:E7">
    <cfRule type="expression" dxfId="28" priority="29">
      <formula>IF(YEAR2-DATE(YEAR(YEAR3)-1, MONTH(YEAR3), DAY(YEAR3))&lt;&gt;0,1,0)</formula>
    </cfRule>
  </conditionalFormatting>
  <conditionalFormatting sqref="E7:F7">
    <cfRule type="expression" dxfId="27" priority="28">
      <formula>IF(YEAR3-DATE(YEAR(YEAR4)-1, MONTH(YEAR4), DAY(YEAR4))&lt;&gt;0,1,0)</formula>
    </cfRule>
  </conditionalFormatting>
  <conditionalFormatting sqref="F7:G7">
    <cfRule type="expression" dxfId="26" priority="27">
      <formula>IF(YEAR4-DATE(YEAR(YEAR5)-1, MONTH(YEAR5), DAY(YEAR5))&lt;&gt;0,1,0)</formula>
    </cfRule>
  </conditionalFormatting>
  <conditionalFormatting sqref="G7:H7">
    <cfRule type="expression" dxfId="25" priority="26">
      <formula>IF(YEAR5-DATE(YEAR(YEAR6)-1, MONTH(YEAR6), DAY(YEAR6))&lt;&gt;0,1,0)</formula>
    </cfRule>
  </conditionalFormatting>
  <conditionalFormatting sqref="H7:I7">
    <cfRule type="expression" dxfId="24" priority="25">
      <formula>IF(YEAR6-DATE(YEAR(YEAR7)-1, MONTH(YEAR7), DAY(YEAR7))&lt;&gt;0,1,0)</formula>
    </cfRule>
  </conditionalFormatting>
  <conditionalFormatting sqref="C7">
    <cfRule type="expression" dxfId="23" priority="24">
      <formula>IF(AND(ISBLANK(A61)=FALSE,YEAR0-DATE(YEAR(YEAR1)-1, MONTH(YEAR1), DAY(YEAR1))&lt;&gt;0),1,0)</formula>
    </cfRule>
  </conditionalFormatting>
  <conditionalFormatting sqref="M9:S10 M12:S13">
    <cfRule type="cellIs" dxfId="22" priority="23" operator="equal">
      <formula>0</formula>
    </cfRule>
  </conditionalFormatting>
  <conditionalFormatting sqref="M9:M10 M12:M13">
    <cfRule type="expression" dxfId="21" priority="22">
      <formula>IF(YEAR1_TOGGLE=0,1,0)</formula>
    </cfRule>
  </conditionalFormatting>
  <conditionalFormatting sqref="N9:N10 N12:N13">
    <cfRule type="expression" dxfId="20" priority="21">
      <formula>IF(YEAR2_TOGGLE=0,1,0)</formula>
    </cfRule>
  </conditionalFormatting>
  <conditionalFormatting sqref="O9:O10 O12:O13">
    <cfRule type="expression" dxfId="19" priority="20">
      <formula>IF(YEAR3_TOGGLE=0,1,0)</formula>
    </cfRule>
  </conditionalFormatting>
  <conditionalFormatting sqref="P9:P10 P12:P13">
    <cfRule type="expression" dxfId="18" priority="19">
      <formula>IF(YEAR4_TOGGLE=0,1,0)</formula>
    </cfRule>
  </conditionalFormatting>
  <conditionalFormatting sqref="Q9:Q10 Q12:Q13">
    <cfRule type="expression" dxfId="17" priority="18">
      <formula>IF(YEAR5_TOGGLE=0,1,0)</formula>
    </cfRule>
  </conditionalFormatting>
  <conditionalFormatting sqref="R9:R10 R12:R13">
    <cfRule type="expression" dxfId="16" priority="17">
      <formula>IF(YEAR6_TOGGLE=0,1,0)</formula>
    </cfRule>
  </conditionalFormatting>
  <conditionalFormatting sqref="S9:S10 S12:S13">
    <cfRule type="expression" dxfId="15" priority="16">
      <formula>IF(YEAR7_TOGGLE=0,1,0)</formula>
    </cfRule>
  </conditionalFormatting>
  <conditionalFormatting sqref="M7:N7">
    <cfRule type="expression" dxfId="14" priority="15">
      <formula>IF(YEAR1-DATE(YEAR(YEAR2)-1, MONTH(YEAR2), DAY(YEAR2))&lt;&gt;0,1,0)</formula>
    </cfRule>
  </conditionalFormatting>
  <conditionalFormatting sqref="N7:O7">
    <cfRule type="expression" dxfId="13" priority="14">
      <formula>IF(YEAR2-DATE(YEAR(YEAR3)-1, MONTH(YEAR3), DAY(YEAR3))&lt;&gt;0,1,0)</formula>
    </cfRule>
  </conditionalFormatting>
  <conditionalFormatting sqref="O7:P7">
    <cfRule type="expression" dxfId="12" priority="13">
      <formula>IF(YEAR3-DATE(YEAR(YEAR4)-1, MONTH(YEAR4), DAY(YEAR4))&lt;&gt;0,1,0)</formula>
    </cfRule>
  </conditionalFormatting>
  <conditionalFormatting sqref="P7:Q7">
    <cfRule type="expression" dxfId="11" priority="12">
      <formula>IF(YEAR4-DATE(YEAR(YEAR5)-1, MONTH(YEAR5), DAY(YEAR5))&lt;&gt;0,1,0)</formula>
    </cfRule>
  </conditionalFormatting>
  <conditionalFormatting sqref="Q7:R7">
    <cfRule type="expression" dxfId="10" priority="11">
      <formula>IF(YEAR5-DATE(YEAR(YEAR6)-1, MONTH(YEAR6), DAY(YEAR6))&lt;&gt;0,1,0)</formula>
    </cfRule>
  </conditionalFormatting>
  <conditionalFormatting sqref="R7:S7">
    <cfRule type="expression" dxfId="9" priority="10">
      <formula>IF(YEAR6-DATE(YEAR(YEAR7)-1, MONTH(YEAR7), DAY(YEAR7))&lt;&gt;0,1,0)</formula>
    </cfRule>
  </conditionalFormatting>
  <conditionalFormatting sqref="M7">
    <cfRule type="expression" dxfId="8" priority="9">
      <formula>IF(AND(ISBLANK(K61)=FALSE,YEAR0-DATE(YEAR(YEAR1)-1, MONTH(YEAR1), DAY(YEAR1))&lt;&gt;0),1,0)</formula>
    </cfRule>
  </conditionalFormatting>
  <conditionalFormatting sqref="M11:S11">
    <cfRule type="cellIs" dxfId="7" priority="8" operator="equal">
      <formula>0</formula>
    </cfRule>
  </conditionalFormatting>
  <conditionalFormatting sqref="M11">
    <cfRule type="expression" dxfId="6" priority="7">
      <formula>IF(YEAR1_TOGGLE=0,1,0)</formula>
    </cfRule>
  </conditionalFormatting>
  <conditionalFormatting sqref="N11">
    <cfRule type="expression" dxfId="5" priority="6">
      <formula>IF(YEAR2_TOGGLE=0,1,0)</formula>
    </cfRule>
  </conditionalFormatting>
  <conditionalFormatting sqref="O11">
    <cfRule type="expression" dxfId="4" priority="5">
      <formula>IF(YEAR3_TOGGLE=0,1,0)</formula>
    </cfRule>
  </conditionalFormatting>
  <conditionalFormatting sqref="P11">
    <cfRule type="expression" dxfId="3" priority="4">
      <formula>IF(YEAR4_TOGGLE=0,1,0)</formula>
    </cfRule>
  </conditionalFormatting>
  <conditionalFormatting sqref="Q11">
    <cfRule type="expression" dxfId="2" priority="3">
      <formula>IF(YEAR5_TOGGLE=0,1,0)</formula>
    </cfRule>
  </conditionalFormatting>
  <conditionalFormatting sqref="R11">
    <cfRule type="expression" dxfId="1" priority="2">
      <formula>IF(YEAR6_TOGGLE=0,1,0)</formula>
    </cfRule>
  </conditionalFormatting>
  <conditionalFormatting sqref="S11">
    <cfRule type="expression" dxfId="0" priority="1">
      <formula>IF(YEAR7_TOGGLE=0,1,0)</formula>
    </cfRule>
  </conditionalFormatting>
  <pageMargins left="0.70866141732283472" right="0.70866141732283472" top="0.74803149606299213" bottom="0.74803149606299213" header="0.31496062992125984" footer="0.31496062992125984"/>
  <pageSetup paperSize="9" scale="92" fitToWidth="2" fitToHeight="0" orientation="landscape" r:id="rId1"/>
  <colBreaks count="1" manualBreakCount="1">
    <brk id="10"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S199"/>
  <sheetViews>
    <sheetView showGridLines="0" zoomScaleNormal="100" workbookViewId="0"/>
  </sheetViews>
  <sheetFormatPr defaultColWidth="9.140625" defaultRowHeight="13.5" x14ac:dyDescent="0.2"/>
  <cols>
    <col min="1" max="1" width="5.85546875" style="2" customWidth="1"/>
    <col min="2" max="2" width="53.5703125" style="1" customWidth="1"/>
    <col min="3" max="9" width="11.42578125" style="1" customWidth="1"/>
    <col min="10" max="10" width="8.85546875" style="46" customWidth="1"/>
    <col min="11" max="11" width="6.7109375" style="46" customWidth="1"/>
    <col min="12" max="12" width="50.85546875" style="1" customWidth="1"/>
    <col min="13" max="16384" width="9.140625" style="1"/>
  </cols>
  <sheetData>
    <row r="1" spans="1:19" ht="16.149999999999999" customHeight="1" x14ac:dyDescent="0.25">
      <c r="A1" s="1160" t="s">
        <v>18</v>
      </c>
      <c r="K1" s="1161" t="s">
        <v>19</v>
      </c>
    </row>
    <row r="2" spans="1:19" s="952" customFormat="1" ht="19.5" customHeight="1" x14ac:dyDescent="0.25">
      <c r="A2" s="953"/>
      <c r="K2" s="961"/>
      <c r="L2" s="1"/>
      <c r="M2" s="1"/>
      <c r="N2" s="1"/>
      <c r="O2" s="1"/>
      <c r="P2" s="1"/>
      <c r="Q2" s="1"/>
      <c r="R2" s="1"/>
      <c r="S2" s="1"/>
    </row>
    <row r="3" spans="1:19" ht="15" customHeight="1" x14ac:dyDescent="0.2">
      <c r="A3" s="954"/>
      <c r="B3" s="954"/>
      <c r="C3" s="954"/>
      <c r="D3" s="954"/>
      <c r="E3" s="954"/>
      <c r="F3" s="954"/>
      <c r="G3" s="954"/>
      <c r="H3" s="954"/>
      <c r="I3" s="954"/>
      <c r="K3" s="962"/>
      <c r="L3" s="962"/>
      <c r="M3" s="962"/>
      <c r="N3" s="962"/>
      <c r="O3" s="962"/>
      <c r="P3" s="962"/>
      <c r="Q3" s="962"/>
      <c r="R3" s="962"/>
      <c r="S3" s="962"/>
    </row>
    <row r="4" spans="1:19" ht="15.75" customHeight="1" x14ac:dyDescent="0.2">
      <c r="A4" s="1223" t="s">
        <v>20</v>
      </c>
      <c r="B4" s="1224"/>
      <c r="C4" s="1231" t="s">
        <v>21</v>
      </c>
      <c r="D4" s="1231"/>
      <c r="E4" s="1231" t="s">
        <v>22</v>
      </c>
      <c r="F4" s="1231"/>
      <c r="G4" s="1231"/>
      <c r="H4" s="1231"/>
      <c r="I4" s="1232"/>
      <c r="J4" s="379"/>
      <c r="K4" s="1221" t="s">
        <v>20</v>
      </c>
      <c r="L4" s="1222"/>
      <c r="M4" s="1225" t="s">
        <v>21</v>
      </c>
      <c r="N4" s="1226"/>
      <c r="O4" s="1225" t="s">
        <v>22</v>
      </c>
      <c r="P4" s="1227"/>
      <c r="Q4" s="1227"/>
      <c r="R4" s="1227"/>
      <c r="S4" s="1228"/>
    </row>
    <row r="5" spans="1:19" ht="41.25" customHeight="1" x14ac:dyDescent="0.2">
      <c r="A5" s="1223"/>
      <c r="B5" s="1224"/>
      <c r="C5" s="153"/>
      <c r="D5" s="154" t="s">
        <v>23</v>
      </c>
      <c r="E5" s="153" t="s">
        <v>24</v>
      </c>
      <c r="F5" s="155"/>
      <c r="G5" s="155"/>
      <c r="H5" s="155"/>
      <c r="I5" s="156"/>
      <c r="J5" s="379"/>
      <c r="K5" s="1223"/>
      <c r="L5" s="1224"/>
      <c r="M5" s="153"/>
      <c r="N5" s="154" t="s">
        <v>23</v>
      </c>
      <c r="O5" s="153" t="s">
        <v>24</v>
      </c>
      <c r="P5" s="155"/>
      <c r="Q5" s="155"/>
      <c r="R5" s="155"/>
      <c r="S5" s="156"/>
    </row>
    <row r="6" spans="1:19" ht="15" customHeight="1" x14ac:dyDescent="0.2">
      <c r="A6" s="19"/>
      <c r="B6" s="403"/>
      <c r="C6" s="399" t="s">
        <v>25</v>
      </c>
      <c r="D6" s="399" t="s">
        <v>26</v>
      </c>
      <c r="E6" s="399" t="s">
        <v>27</v>
      </c>
      <c r="F6" s="399" t="s">
        <v>28</v>
      </c>
      <c r="G6" s="399" t="s">
        <v>29</v>
      </c>
      <c r="H6" s="399" t="s">
        <v>30</v>
      </c>
      <c r="I6" s="404" t="s">
        <v>31</v>
      </c>
      <c r="J6" s="379"/>
      <c r="K6" s="19"/>
      <c r="L6" s="403"/>
      <c r="M6" s="399"/>
      <c r="N6" s="399"/>
      <c r="O6" s="399"/>
      <c r="P6" s="399"/>
      <c r="Q6" s="399"/>
      <c r="R6" s="399"/>
      <c r="S6" s="404"/>
    </row>
    <row r="7" spans="1:19" ht="15" customHeight="1" x14ac:dyDescent="0.2">
      <c r="A7" s="20"/>
      <c r="B7" s="27" t="s">
        <v>32</v>
      </c>
      <c r="C7" s="157"/>
      <c r="D7" s="158"/>
      <c r="E7" s="157"/>
      <c r="F7" s="159"/>
      <c r="G7" s="159"/>
      <c r="H7" s="159"/>
      <c r="I7" s="160"/>
      <c r="J7" s="379"/>
      <c r="K7" s="20"/>
      <c r="L7" s="27" t="s">
        <v>32</v>
      </c>
      <c r="M7" s="399" t="s">
        <v>25</v>
      </c>
      <c r="N7" s="399" t="s">
        <v>26</v>
      </c>
      <c r="O7" s="399" t="s">
        <v>27</v>
      </c>
      <c r="P7" s="399" t="s">
        <v>28</v>
      </c>
      <c r="Q7" s="399" t="s">
        <v>29</v>
      </c>
      <c r="R7" s="399" t="s">
        <v>30</v>
      </c>
      <c r="S7" s="404" t="s">
        <v>31</v>
      </c>
    </row>
    <row r="8" spans="1:19" ht="15" customHeight="1" x14ac:dyDescent="0.2">
      <c r="A8" s="99">
        <v>1</v>
      </c>
      <c r="B8" s="489" t="s">
        <v>33</v>
      </c>
      <c r="C8" s="490" t="s">
        <v>34</v>
      </c>
      <c r="D8" s="490" t="s">
        <v>34</v>
      </c>
      <c r="E8" s="490" t="s">
        <v>34</v>
      </c>
      <c r="F8" s="490" t="s">
        <v>34</v>
      </c>
      <c r="G8" s="490" t="s">
        <v>34</v>
      </c>
      <c r="H8" s="490" t="s">
        <v>34</v>
      </c>
      <c r="I8" s="491" t="s">
        <v>34</v>
      </c>
      <c r="J8" s="379"/>
      <c r="K8" s="99">
        <v>1</v>
      </c>
      <c r="L8" s="489" t="s">
        <v>33</v>
      </c>
      <c r="M8" s="490" t="s">
        <v>34</v>
      </c>
      <c r="N8" s="490" t="s">
        <v>34</v>
      </c>
      <c r="O8" s="490" t="s">
        <v>34</v>
      </c>
      <c r="P8" s="490" t="s">
        <v>34</v>
      </c>
      <c r="Q8" s="490" t="s">
        <v>34</v>
      </c>
      <c r="R8" s="490" t="s">
        <v>34</v>
      </c>
      <c r="S8" s="491" t="s">
        <v>34</v>
      </c>
    </row>
    <row r="9" spans="1:19" ht="15" customHeight="1" x14ac:dyDescent="0.2">
      <c r="A9" s="144" t="s">
        <v>35</v>
      </c>
      <c r="B9" s="551" t="s">
        <v>36</v>
      </c>
      <c r="C9" s="492">
        <f>'4 Income'!C8</f>
        <v>0</v>
      </c>
      <c r="D9" s="493">
        <f>'4 Income'!D8</f>
        <v>0</v>
      </c>
      <c r="E9" s="492">
        <f>'4 Income'!E8</f>
        <v>0</v>
      </c>
      <c r="F9" s="494">
        <f>'4 Income'!F8</f>
        <v>0</v>
      </c>
      <c r="G9" s="494">
        <f>'4 Income'!G8</f>
        <v>0</v>
      </c>
      <c r="H9" s="494">
        <f>'4 Income'!H8</f>
        <v>0</v>
      </c>
      <c r="I9" s="493">
        <f>'4 Income'!I8</f>
        <v>0</v>
      </c>
      <c r="J9" s="379"/>
      <c r="K9" s="144" t="s">
        <v>35</v>
      </c>
      <c r="L9" s="551" t="s">
        <v>36</v>
      </c>
      <c r="M9" s="492">
        <v>0</v>
      </c>
      <c r="N9" s="493">
        <v>0</v>
      </c>
      <c r="O9" s="492">
        <v>0</v>
      </c>
      <c r="P9" s="494">
        <v>0</v>
      </c>
      <c r="Q9" s="494">
        <v>0</v>
      </c>
      <c r="R9" s="494">
        <v>0</v>
      </c>
      <c r="S9" s="493">
        <v>0</v>
      </c>
    </row>
    <row r="10" spans="1:19" ht="15" customHeight="1" x14ac:dyDescent="0.2">
      <c r="A10" s="145" t="s">
        <v>37</v>
      </c>
      <c r="B10" s="552" t="s">
        <v>38</v>
      </c>
      <c r="C10" s="495">
        <f>'4 Income'!C19</f>
        <v>0</v>
      </c>
      <c r="D10" s="496">
        <f>'4 Income'!D19</f>
        <v>0</v>
      </c>
      <c r="E10" s="495">
        <f>'4 Income'!E19</f>
        <v>0</v>
      </c>
      <c r="F10" s="497">
        <f>'4 Income'!F19</f>
        <v>0</v>
      </c>
      <c r="G10" s="497">
        <f>'4 Income'!G19</f>
        <v>0</v>
      </c>
      <c r="H10" s="497">
        <f>'4 Income'!H19</f>
        <v>0</v>
      </c>
      <c r="I10" s="496">
        <f>'4 Income'!I19</f>
        <v>0</v>
      </c>
      <c r="J10" s="379"/>
      <c r="K10" s="145" t="s">
        <v>37</v>
      </c>
      <c r="L10" s="552" t="s">
        <v>38</v>
      </c>
      <c r="M10" s="495">
        <v>0</v>
      </c>
      <c r="N10" s="496">
        <v>0</v>
      </c>
      <c r="O10" s="495">
        <v>0</v>
      </c>
      <c r="P10" s="497">
        <v>0</v>
      </c>
      <c r="Q10" s="497">
        <v>0</v>
      </c>
      <c r="R10" s="497">
        <v>0</v>
      </c>
      <c r="S10" s="496">
        <v>0</v>
      </c>
    </row>
    <row r="11" spans="1:19" ht="15" customHeight="1" x14ac:dyDescent="0.2">
      <c r="A11" s="145" t="s">
        <v>39</v>
      </c>
      <c r="B11" s="552" t="s">
        <v>40</v>
      </c>
      <c r="C11" s="495">
        <f>'4 Income'!C25</f>
        <v>0</v>
      </c>
      <c r="D11" s="834">
        <f>'4 Income'!D25</f>
        <v>0</v>
      </c>
      <c r="E11" s="495">
        <f>'4 Income'!E25</f>
        <v>0</v>
      </c>
      <c r="F11" s="497">
        <f>'4 Income'!F25</f>
        <v>0</v>
      </c>
      <c r="G11" s="497">
        <f>'4 Income'!G25</f>
        <v>0</v>
      </c>
      <c r="H11" s="497">
        <f>'4 Income'!H25</f>
        <v>0</v>
      </c>
      <c r="I11" s="496">
        <f>'4 Income'!I25</f>
        <v>0</v>
      </c>
      <c r="J11" s="379"/>
      <c r="K11" s="145" t="s">
        <v>39</v>
      </c>
      <c r="L11" s="552" t="s">
        <v>40</v>
      </c>
      <c r="M11" s="495">
        <v>0</v>
      </c>
      <c r="N11" s="834">
        <v>0</v>
      </c>
      <c r="O11" s="495">
        <v>0</v>
      </c>
      <c r="P11" s="497">
        <v>0</v>
      </c>
      <c r="Q11" s="497">
        <v>0</v>
      </c>
      <c r="R11" s="497">
        <v>0</v>
      </c>
      <c r="S11" s="496">
        <v>0</v>
      </c>
    </row>
    <row r="12" spans="1:19" ht="15" customHeight="1" x14ac:dyDescent="0.2">
      <c r="A12" s="145" t="s">
        <v>41</v>
      </c>
      <c r="B12" s="552" t="s">
        <v>42</v>
      </c>
      <c r="C12" s="495">
        <f>'4 Income'!C46</f>
        <v>0</v>
      </c>
      <c r="D12" s="496">
        <f>'4 Income'!D46</f>
        <v>0</v>
      </c>
      <c r="E12" s="495">
        <f>'4 Income'!E46</f>
        <v>0</v>
      </c>
      <c r="F12" s="497">
        <f>'4 Income'!F46</f>
        <v>0</v>
      </c>
      <c r="G12" s="497">
        <f>'4 Income'!G46</f>
        <v>0</v>
      </c>
      <c r="H12" s="497">
        <f>'4 Income'!H46</f>
        <v>0</v>
      </c>
      <c r="I12" s="496">
        <f>'4 Income'!I46</f>
        <v>0</v>
      </c>
      <c r="J12" s="379"/>
      <c r="K12" s="145" t="s">
        <v>41</v>
      </c>
      <c r="L12" s="552" t="s">
        <v>42</v>
      </c>
      <c r="M12" s="495">
        <v>0</v>
      </c>
      <c r="N12" s="496">
        <v>0</v>
      </c>
      <c r="O12" s="495">
        <v>0</v>
      </c>
      <c r="P12" s="497">
        <v>0</v>
      </c>
      <c r="Q12" s="497">
        <v>0</v>
      </c>
      <c r="R12" s="497">
        <v>0</v>
      </c>
      <c r="S12" s="496">
        <v>0</v>
      </c>
    </row>
    <row r="13" spans="1:19" ht="15" customHeight="1" x14ac:dyDescent="0.2">
      <c r="A13" s="145" t="s">
        <v>43</v>
      </c>
      <c r="B13" s="552" t="s">
        <v>44</v>
      </c>
      <c r="C13" s="495">
        <f>'4 Income'!C48</f>
        <v>0</v>
      </c>
      <c r="D13" s="496">
        <f>'4 Income'!D48</f>
        <v>0</v>
      </c>
      <c r="E13" s="495">
        <f>'4 Income'!E48</f>
        <v>0</v>
      </c>
      <c r="F13" s="497">
        <f>'4 Income'!F48</f>
        <v>0</v>
      </c>
      <c r="G13" s="497">
        <f>'4 Income'!G48</f>
        <v>0</v>
      </c>
      <c r="H13" s="497">
        <f>'4 Income'!H48</f>
        <v>0</v>
      </c>
      <c r="I13" s="496">
        <f>'4 Income'!I48</f>
        <v>0</v>
      </c>
      <c r="J13" s="379"/>
      <c r="K13" s="145" t="s">
        <v>43</v>
      </c>
      <c r="L13" s="552" t="s">
        <v>44</v>
      </c>
      <c r="M13" s="495">
        <v>0</v>
      </c>
      <c r="N13" s="496">
        <v>0</v>
      </c>
      <c r="O13" s="495">
        <v>0</v>
      </c>
      <c r="P13" s="497">
        <v>0</v>
      </c>
      <c r="Q13" s="497">
        <v>0</v>
      </c>
      <c r="R13" s="497">
        <v>0</v>
      </c>
      <c r="S13" s="496">
        <v>0</v>
      </c>
    </row>
    <row r="14" spans="1:19" ht="15" customHeight="1" x14ac:dyDescent="0.2">
      <c r="A14" s="146" t="s">
        <v>45</v>
      </c>
      <c r="B14" s="553" t="s">
        <v>46</v>
      </c>
      <c r="C14" s="498">
        <f>'4 Income'!C50</f>
        <v>0</v>
      </c>
      <c r="D14" s="499">
        <f>'4 Income'!D50</f>
        <v>0</v>
      </c>
      <c r="E14" s="498">
        <f>'4 Income'!E50</f>
        <v>0</v>
      </c>
      <c r="F14" s="500">
        <f>'4 Income'!F50</f>
        <v>0</v>
      </c>
      <c r="G14" s="500">
        <f>'4 Income'!G50</f>
        <v>0</v>
      </c>
      <c r="H14" s="500">
        <f>'4 Income'!H50</f>
        <v>0</v>
      </c>
      <c r="I14" s="499">
        <f>'4 Income'!I50</f>
        <v>0</v>
      </c>
      <c r="J14" s="379"/>
      <c r="K14" s="146" t="s">
        <v>45</v>
      </c>
      <c r="L14" s="553" t="s">
        <v>46</v>
      </c>
      <c r="M14" s="498">
        <v>0</v>
      </c>
      <c r="N14" s="499">
        <v>0</v>
      </c>
      <c r="O14" s="498">
        <v>0</v>
      </c>
      <c r="P14" s="500">
        <v>0</v>
      </c>
      <c r="Q14" s="500">
        <v>0</v>
      </c>
      <c r="R14" s="500">
        <v>0</v>
      </c>
      <c r="S14" s="499">
        <v>0</v>
      </c>
    </row>
    <row r="15" spans="1:19" ht="15" customHeight="1" x14ac:dyDescent="0.2">
      <c r="A15" s="183" t="s">
        <v>47</v>
      </c>
      <c r="B15" s="501" t="s">
        <v>48</v>
      </c>
      <c r="C15" s="502">
        <f>SUM(C9:C14)</f>
        <v>0</v>
      </c>
      <c r="D15" s="503">
        <f t="shared" ref="D15:I15" si="0">SUM(D9:D14)</f>
        <v>0</v>
      </c>
      <c r="E15" s="502">
        <f t="shared" si="0"/>
        <v>0</v>
      </c>
      <c r="F15" s="504">
        <f t="shared" si="0"/>
        <v>0</v>
      </c>
      <c r="G15" s="504">
        <f t="shared" si="0"/>
        <v>0</v>
      </c>
      <c r="H15" s="504">
        <f t="shared" si="0"/>
        <v>0</v>
      </c>
      <c r="I15" s="503">
        <f t="shared" si="0"/>
        <v>0</v>
      </c>
      <c r="J15" s="379"/>
      <c r="K15" s="183" t="s">
        <v>47</v>
      </c>
      <c r="L15" s="501" t="s">
        <v>48</v>
      </c>
      <c r="M15" s="502">
        <v>0</v>
      </c>
      <c r="N15" s="503">
        <v>0</v>
      </c>
      <c r="O15" s="502">
        <v>0</v>
      </c>
      <c r="P15" s="504">
        <v>0</v>
      </c>
      <c r="Q15" s="504">
        <v>0</v>
      </c>
      <c r="R15" s="504">
        <v>0</v>
      </c>
      <c r="S15" s="503">
        <v>0</v>
      </c>
    </row>
    <row r="16" spans="1:19" ht="15" customHeight="1" x14ac:dyDescent="0.2">
      <c r="A16" s="147"/>
      <c r="B16" s="148"/>
      <c r="C16" s="505"/>
      <c r="D16" s="505"/>
      <c r="E16" s="505"/>
      <c r="F16" s="505"/>
      <c r="G16" s="505"/>
      <c r="H16" s="505"/>
      <c r="I16" s="506"/>
      <c r="J16" s="379"/>
      <c r="K16" s="147"/>
      <c r="L16" s="148"/>
      <c r="M16" s="505"/>
      <c r="N16" s="505"/>
      <c r="O16" s="505"/>
      <c r="P16" s="505"/>
      <c r="Q16" s="505"/>
      <c r="R16" s="505"/>
      <c r="S16" s="506"/>
    </row>
    <row r="17" spans="1:19" ht="15" customHeight="1" x14ac:dyDescent="0.2">
      <c r="A17" s="99">
        <v>2</v>
      </c>
      <c r="B17" s="186" t="s">
        <v>49</v>
      </c>
      <c r="C17" s="507" t="s">
        <v>34</v>
      </c>
      <c r="D17" s="507" t="s">
        <v>34</v>
      </c>
      <c r="E17" s="507" t="s">
        <v>34</v>
      </c>
      <c r="F17" s="507" t="s">
        <v>34</v>
      </c>
      <c r="G17" s="507" t="s">
        <v>34</v>
      </c>
      <c r="H17" s="507" t="s">
        <v>34</v>
      </c>
      <c r="I17" s="508" t="s">
        <v>34</v>
      </c>
      <c r="J17" s="379"/>
      <c r="K17" s="99">
        <v>2</v>
      </c>
      <c r="L17" s="186" t="s">
        <v>49</v>
      </c>
      <c r="M17" s="507" t="s">
        <v>34</v>
      </c>
      <c r="N17" s="507" t="s">
        <v>34</v>
      </c>
      <c r="O17" s="507" t="s">
        <v>34</v>
      </c>
      <c r="P17" s="507" t="s">
        <v>34</v>
      </c>
      <c r="Q17" s="507" t="s">
        <v>34</v>
      </c>
      <c r="R17" s="507" t="s">
        <v>34</v>
      </c>
      <c r="S17" s="508" t="s">
        <v>34</v>
      </c>
    </row>
    <row r="18" spans="1:19" ht="15" customHeight="1" x14ac:dyDescent="0.2">
      <c r="A18" s="144" t="s">
        <v>50</v>
      </c>
      <c r="B18" s="551" t="s">
        <v>51</v>
      </c>
      <c r="C18" s="492">
        <f>'9 Staff'!C21</f>
        <v>0</v>
      </c>
      <c r="D18" s="493">
        <f>'9 Staff'!D21</f>
        <v>0</v>
      </c>
      <c r="E18" s="492">
        <f>'9 Staff'!E21</f>
        <v>0</v>
      </c>
      <c r="F18" s="494">
        <f>'9 Staff'!F21</f>
        <v>0</v>
      </c>
      <c r="G18" s="494">
        <f>'9 Staff'!G21</f>
        <v>0</v>
      </c>
      <c r="H18" s="494">
        <f>'9 Staff'!H21</f>
        <v>0</v>
      </c>
      <c r="I18" s="493">
        <f>'9 Staff'!I21</f>
        <v>0</v>
      </c>
      <c r="J18" s="379"/>
      <c r="K18" s="144" t="s">
        <v>50</v>
      </c>
      <c r="L18" s="551" t="s">
        <v>51</v>
      </c>
      <c r="M18" s="492">
        <v>0</v>
      </c>
      <c r="N18" s="493">
        <v>0</v>
      </c>
      <c r="O18" s="492">
        <v>0</v>
      </c>
      <c r="P18" s="494">
        <v>0</v>
      </c>
      <c r="Q18" s="494">
        <v>0</v>
      </c>
      <c r="R18" s="494">
        <v>0</v>
      </c>
      <c r="S18" s="493">
        <v>0</v>
      </c>
    </row>
    <row r="19" spans="1:19" ht="15" customHeight="1" x14ac:dyDescent="0.2">
      <c r="A19" s="145" t="s">
        <v>52</v>
      </c>
      <c r="B19" s="552" t="s">
        <v>53</v>
      </c>
      <c r="C19" s="509">
        <v>0</v>
      </c>
      <c r="D19" s="511">
        <v>0</v>
      </c>
      <c r="E19" s="509">
        <v>0</v>
      </c>
      <c r="F19" s="510">
        <v>0</v>
      </c>
      <c r="G19" s="510">
        <v>0</v>
      </c>
      <c r="H19" s="510">
        <v>0</v>
      </c>
      <c r="I19" s="511">
        <v>0</v>
      </c>
      <c r="J19" s="379"/>
      <c r="K19" s="145" t="s">
        <v>52</v>
      </c>
      <c r="L19" s="552" t="s">
        <v>53</v>
      </c>
      <c r="M19" s="509">
        <v>0</v>
      </c>
      <c r="N19" s="496">
        <v>0</v>
      </c>
      <c r="O19" s="509">
        <v>0</v>
      </c>
      <c r="P19" s="510">
        <v>0</v>
      </c>
      <c r="Q19" s="510">
        <v>0</v>
      </c>
      <c r="R19" s="510">
        <v>0</v>
      </c>
      <c r="S19" s="511">
        <v>0</v>
      </c>
    </row>
    <row r="20" spans="1:19" ht="15" customHeight="1" x14ac:dyDescent="0.2">
      <c r="A20" s="145" t="s">
        <v>54</v>
      </c>
      <c r="B20" s="554" t="s">
        <v>55</v>
      </c>
      <c r="C20" s="509">
        <v>0</v>
      </c>
      <c r="D20" s="511">
        <v>0</v>
      </c>
      <c r="E20" s="509">
        <v>0</v>
      </c>
      <c r="F20" s="510">
        <v>0</v>
      </c>
      <c r="G20" s="510">
        <v>0</v>
      </c>
      <c r="H20" s="510">
        <v>0</v>
      </c>
      <c r="I20" s="511">
        <v>0</v>
      </c>
      <c r="J20" s="379"/>
      <c r="K20" s="145" t="s">
        <v>54</v>
      </c>
      <c r="L20" s="554" t="s">
        <v>55</v>
      </c>
      <c r="M20" s="509">
        <v>0</v>
      </c>
      <c r="N20" s="496">
        <v>0</v>
      </c>
      <c r="O20" s="509">
        <v>0</v>
      </c>
      <c r="P20" s="510">
        <v>0</v>
      </c>
      <c r="Q20" s="510">
        <v>0</v>
      </c>
      <c r="R20" s="510">
        <v>0</v>
      </c>
      <c r="S20" s="511">
        <v>0</v>
      </c>
    </row>
    <row r="21" spans="1:19" ht="15" customHeight="1" x14ac:dyDescent="0.2">
      <c r="A21" s="145" t="s">
        <v>56</v>
      </c>
      <c r="B21" s="554" t="s">
        <v>57</v>
      </c>
      <c r="C21" s="512">
        <v>0</v>
      </c>
      <c r="D21" s="514">
        <v>0</v>
      </c>
      <c r="E21" s="512">
        <v>0</v>
      </c>
      <c r="F21" s="513">
        <v>0</v>
      </c>
      <c r="G21" s="513">
        <v>0</v>
      </c>
      <c r="H21" s="513">
        <v>0</v>
      </c>
      <c r="I21" s="514">
        <v>0</v>
      </c>
      <c r="J21" s="379"/>
      <c r="K21" s="145" t="s">
        <v>56</v>
      </c>
      <c r="L21" s="554" t="s">
        <v>57</v>
      </c>
      <c r="M21" s="512">
        <v>0</v>
      </c>
      <c r="N21" s="963">
        <v>0</v>
      </c>
      <c r="O21" s="512">
        <v>0</v>
      </c>
      <c r="P21" s="513">
        <v>0</v>
      </c>
      <c r="Q21" s="513">
        <v>0</v>
      </c>
      <c r="R21" s="513">
        <v>0</v>
      </c>
      <c r="S21" s="514">
        <v>0</v>
      </c>
    </row>
    <row r="22" spans="1:19" ht="15" customHeight="1" x14ac:dyDescent="0.2">
      <c r="A22" s="146" t="s">
        <v>58</v>
      </c>
      <c r="B22" s="555" t="s">
        <v>59</v>
      </c>
      <c r="C22" s="515">
        <v>0</v>
      </c>
      <c r="D22" s="517">
        <v>0</v>
      </c>
      <c r="E22" s="515">
        <v>0</v>
      </c>
      <c r="F22" s="516">
        <v>0</v>
      </c>
      <c r="G22" s="516">
        <v>0</v>
      </c>
      <c r="H22" s="516">
        <v>0</v>
      </c>
      <c r="I22" s="517">
        <v>0</v>
      </c>
      <c r="J22" s="379"/>
      <c r="K22" s="146" t="s">
        <v>58</v>
      </c>
      <c r="L22" s="555" t="s">
        <v>59</v>
      </c>
      <c r="M22" s="515">
        <v>0</v>
      </c>
      <c r="N22" s="499">
        <v>0</v>
      </c>
      <c r="O22" s="515">
        <v>0</v>
      </c>
      <c r="P22" s="516">
        <v>0</v>
      </c>
      <c r="Q22" s="516">
        <v>0</v>
      </c>
      <c r="R22" s="516">
        <v>0</v>
      </c>
      <c r="S22" s="517">
        <v>0</v>
      </c>
    </row>
    <row r="23" spans="1:19" ht="15" customHeight="1" x14ac:dyDescent="0.2">
      <c r="A23" s="183" t="s">
        <v>60</v>
      </c>
      <c r="B23" s="518" t="s">
        <v>61</v>
      </c>
      <c r="C23" s="519">
        <f t="shared" ref="C23:I23" si="1">SUM(C18:C22)</f>
        <v>0</v>
      </c>
      <c r="D23" s="520">
        <f t="shared" si="1"/>
        <v>0</v>
      </c>
      <c r="E23" s="519">
        <f t="shared" si="1"/>
        <v>0</v>
      </c>
      <c r="F23" s="521">
        <f t="shared" si="1"/>
        <v>0</v>
      </c>
      <c r="G23" s="521">
        <f t="shared" si="1"/>
        <v>0</v>
      </c>
      <c r="H23" s="521">
        <f t="shared" si="1"/>
        <v>0</v>
      </c>
      <c r="I23" s="520">
        <f t="shared" si="1"/>
        <v>0</v>
      </c>
      <c r="J23" s="379"/>
      <c r="K23" s="183" t="s">
        <v>60</v>
      </c>
      <c r="L23" s="518" t="s">
        <v>61</v>
      </c>
      <c r="M23" s="519">
        <v>0</v>
      </c>
      <c r="N23" s="520">
        <v>0</v>
      </c>
      <c r="O23" s="519">
        <v>0</v>
      </c>
      <c r="P23" s="521">
        <v>0</v>
      </c>
      <c r="Q23" s="521">
        <v>0</v>
      </c>
      <c r="R23" s="521">
        <v>0</v>
      </c>
      <c r="S23" s="520">
        <v>0</v>
      </c>
    </row>
    <row r="24" spans="1:19" ht="15" customHeight="1" x14ac:dyDescent="0.2">
      <c r="A24" s="147"/>
      <c r="B24" s="522"/>
      <c r="C24" s="505"/>
      <c r="D24" s="505"/>
      <c r="E24" s="505"/>
      <c r="F24" s="505"/>
      <c r="G24" s="505"/>
      <c r="H24" s="505"/>
      <c r="I24" s="506"/>
      <c r="J24" s="379"/>
      <c r="K24" s="147"/>
      <c r="L24" s="522"/>
      <c r="M24" s="505"/>
      <c r="N24" s="505"/>
      <c r="O24" s="505"/>
      <c r="P24" s="505"/>
      <c r="Q24" s="505"/>
      <c r="R24" s="505"/>
      <c r="S24" s="506"/>
    </row>
    <row r="25" spans="1:19" ht="31.15" customHeight="1" x14ac:dyDescent="0.2">
      <c r="A25" s="183">
        <v>3</v>
      </c>
      <c r="B25" s="449" t="s">
        <v>62</v>
      </c>
      <c r="C25" s="450">
        <f t="shared" ref="C25:I25" si="2">C15-C23</f>
        <v>0</v>
      </c>
      <c r="D25" s="451">
        <f t="shared" si="2"/>
        <v>0</v>
      </c>
      <c r="E25" s="452">
        <f t="shared" si="2"/>
        <v>0</v>
      </c>
      <c r="F25" s="453">
        <f t="shared" si="2"/>
        <v>0</v>
      </c>
      <c r="G25" s="453">
        <f t="shared" si="2"/>
        <v>0</v>
      </c>
      <c r="H25" s="453">
        <f t="shared" si="2"/>
        <v>0</v>
      </c>
      <c r="I25" s="451">
        <f t="shared" si="2"/>
        <v>0</v>
      </c>
      <c r="J25" s="443"/>
      <c r="K25" s="183">
        <v>3</v>
      </c>
      <c r="L25" s="449" t="s">
        <v>62</v>
      </c>
      <c r="M25" s="450">
        <v>0</v>
      </c>
      <c r="N25" s="451">
        <v>0</v>
      </c>
      <c r="O25" s="452">
        <v>0</v>
      </c>
      <c r="P25" s="453">
        <v>0</v>
      </c>
      <c r="Q25" s="453">
        <v>0</v>
      </c>
      <c r="R25" s="453">
        <v>0</v>
      </c>
      <c r="S25" s="451">
        <v>0</v>
      </c>
    </row>
    <row r="26" spans="1:19" ht="15" customHeight="1" x14ac:dyDescent="0.2">
      <c r="A26" s="147"/>
      <c r="B26" s="148"/>
      <c r="C26" s="505"/>
      <c r="D26" s="505"/>
      <c r="E26" s="505"/>
      <c r="F26" s="505"/>
      <c r="G26" s="505"/>
      <c r="H26" s="505"/>
      <c r="I26" s="506"/>
      <c r="J26" s="379"/>
      <c r="K26" s="147"/>
      <c r="L26" s="148"/>
      <c r="M26" s="505"/>
      <c r="N26" s="505"/>
      <c r="O26" s="505"/>
      <c r="P26" s="505"/>
      <c r="Q26" s="505"/>
      <c r="R26" s="505"/>
      <c r="S26" s="506"/>
    </row>
    <row r="27" spans="1:19" ht="15" customHeight="1" x14ac:dyDescent="0.2">
      <c r="A27" s="26">
        <v>4</v>
      </c>
      <c r="B27" s="523" t="s">
        <v>63</v>
      </c>
      <c r="C27" s="524">
        <v>0</v>
      </c>
      <c r="D27" s="525">
        <v>0</v>
      </c>
      <c r="E27" s="524">
        <v>0</v>
      </c>
      <c r="F27" s="526">
        <v>0</v>
      </c>
      <c r="G27" s="526">
        <v>0</v>
      </c>
      <c r="H27" s="526">
        <v>0</v>
      </c>
      <c r="I27" s="525">
        <v>0</v>
      </c>
      <c r="J27" s="379"/>
      <c r="K27" s="26">
        <v>4</v>
      </c>
      <c r="L27" s="523" t="s">
        <v>63</v>
      </c>
      <c r="M27" s="524">
        <v>0</v>
      </c>
      <c r="N27" s="525">
        <v>0</v>
      </c>
      <c r="O27" s="524">
        <v>0</v>
      </c>
      <c r="P27" s="526">
        <v>0</v>
      </c>
      <c r="Q27" s="526">
        <v>0</v>
      </c>
      <c r="R27" s="526">
        <v>0</v>
      </c>
      <c r="S27" s="525">
        <v>0</v>
      </c>
    </row>
    <row r="28" spans="1:19" ht="15" customHeight="1" x14ac:dyDescent="0.2">
      <c r="A28" s="547">
        <v>5</v>
      </c>
      <c r="B28" s="527" t="s">
        <v>64</v>
      </c>
      <c r="C28" s="524">
        <v>0</v>
      </c>
      <c r="D28" s="525">
        <v>0</v>
      </c>
      <c r="E28" s="524">
        <v>0</v>
      </c>
      <c r="F28" s="526">
        <v>0</v>
      </c>
      <c r="G28" s="526">
        <v>0</v>
      </c>
      <c r="H28" s="526">
        <v>0</v>
      </c>
      <c r="I28" s="525">
        <v>0</v>
      </c>
      <c r="J28" s="379"/>
      <c r="K28" s="547">
        <v>5</v>
      </c>
      <c r="L28" s="527" t="s">
        <v>64</v>
      </c>
      <c r="M28" s="524">
        <v>0</v>
      </c>
      <c r="N28" s="525">
        <v>0</v>
      </c>
      <c r="O28" s="524">
        <v>0</v>
      </c>
      <c r="P28" s="526">
        <v>0</v>
      </c>
      <c r="Q28" s="526">
        <v>0</v>
      </c>
      <c r="R28" s="526">
        <v>0</v>
      </c>
      <c r="S28" s="525">
        <v>0</v>
      </c>
    </row>
    <row r="29" spans="1:19" ht="15" customHeight="1" x14ac:dyDescent="0.2">
      <c r="A29" s="26">
        <v>6</v>
      </c>
      <c r="B29" s="527" t="s">
        <v>65</v>
      </c>
      <c r="C29" s="528">
        <v>0</v>
      </c>
      <c r="D29" s="529">
        <v>0</v>
      </c>
      <c r="E29" s="528">
        <v>0</v>
      </c>
      <c r="F29" s="530">
        <v>0</v>
      </c>
      <c r="G29" s="530">
        <v>0</v>
      </c>
      <c r="H29" s="530">
        <v>0</v>
      </c>
      <c r="I29" s="529">
        <v>0</v>
      </c>
      <c r="J29" s="379"/>
      <c r="K29" s="26">
        <v>6</v>
      </c>
      <c r="L29" s="527" t="s">
        <v>65</v>
      </c>
      <c r="M29" s="528">
        <v>0</v>
      </c>
      <c r="N29" s="529">
        <v>0</v>
      </c>
      <c r="O29" s="528">
        <v>0</v>
      </c>
      <c r="P29" s="530">
        <v>0</v>
      </c>
      <c r="Q29" s="530">
        <v>0</v>
      </c>
      <c r="R29" s="530">
        <v>0</v>
      </c>
      <c r="S29" s="529">
        <v>0</v>
      </c>
    </row>
    <row r="30" spans="1:19" ht="15" customHeight="1" x14ac:dyDescent="0.2">
      <c r="A30" s="26">
        <v>7</v>
      </c>
      <c r="B30" s="527" t="s">
        <v>66</v>
      </c>
      <c r="C30" s="528">
        <v>0</v>
      </c>
      <c r="D30" s="529">
        <v>0</v>
      </c>
      <c r="E30" s="528">
        <v>0</v>
      </c>
      <c r="F30" s="530">
        <v>0</v>
      </c>
      <c r="G30" s="530">
        <v>0</v>
      </c>
      <c r="H30" s="530">
        <v>0</v>
      </c>
      <c r="I30" s="529">
        <v>0</v>
      </c>
      <c r="J30" s="379"/>
      <c r="K30" s="26">
        <v>7</v>
      </c>
      <c r="L30" s="527" t="s">
        <v>66</v>
      </c>
      <c r="M30" s="528">
        <v>0</v>
      </c>
      <c r="N30" s="529">
        <v>0</v>
      </c>
      <c r="O30" s="528">
        <v>0</v>
      </c>
      <c r="P30" s="530">
        <v>0</v>
      </c>
      <c r="Q30" s="530">
        <v>0</v>
      </c>
      <c r="R30" s="530">
        <v>0</v>
      </c>
      <c r="S30" s="529">
        <v>0</v>
      </c>
    </row>
    <row r="31" spans="1:19" ht="15" customHeight="1" x14ac:dyDescent="0.2">
      <c r="A31" s="26">
        <v>8</v>
      </c>
      <c r="B31" s="527" t="s">
        <v>67</v>
      </c>
      <c r="C31" s="528">
        <v>0</v>
      </c>
      <c r="D31" s="529">
        <v>0</v>
      </c>
      <c r="E31" s="528">
        <v>0</v>
      </c>
      <c r="F31" s="530">
        <v>0</v>
      </c>
      <c r="G31" s="530">
        <v>0</v>
      </c>
      <c r="H31" s="530">
        <v>0</v>
      </c>
      <c r="I31" s="529">
        <v>0</v>
      </c>
      <c r="J31" s="379"/>
      <c r="K31" s="26">
        <v>8</v>
      </c>
      <c r="L31" s="527" t="s">
        <v>67</v>
      </c>
      <c r="M31" s="528">
        <v>0</v>
      </c>
      <c r="N31" s="529">
        <v>0</v>
      </c>
      <c r="O31" s="528">
        <v>0</v>
      </c>
      <c r="P31" s="530">
        <v>0</v>
      </c>
      <c r="Q31" s="530">
        <v>0</v>
      </c>
      <c r="R31" s="530">
        <v>0</v>
      </c>
      <c r="S31" s="529">
        <v>0</v>
      </c>
    </row>
    <row r="32" spans="1:19" ht="15" customHeight="1" x14ac:dyDescent="0.2">
      <c r="A32" s="147"/>
      <c r="B32" s="148"/>
      <c r="C32" s="505"/>
      <c r="D32" s="505"/>
      <c r="E32" s="505"/>
      <c r="F32" s="505"/>
      <c r="G32" s="505"/>
      <c r="H32" s="505"/>
      <c r="I32" s="506"/>
      <c r="J32" s="379"/>
      <c r="K32" s="147"/>
      <c r="L32" s="148"/>
      <c r="M32" s="505"/>
      <c r="N32" s="505"/>
      <c r="O32" s="505"/>
      <c r="P32" s="505"/>
      <c r="Q32" s="505"/>
      <c r="R32" s="505"/>
      <c r="S32" s="506"/>
    </row>
    <row r="33" spans="1:19" ht="15" customHeight="1" x14ac:dyDescent="0.2">
      <c r="A33" s="183">
        <v>9</v>
      </c>
      <c r="B33" s="501" t="s">
        <v>68</v>
      </c>
      <c r="C33" s="502">
        <f>SUM(C25,C27:C31)</f>
        <v>0</v>
      </c>
      <c r="D33" s="503">
        <f t="shared" ref="D33:I33" si="3">SUM(D25,D27:D31)</f>
        <v>0</v>
      </c>
      <c r="E33" s="502">
        <f t="shared" si="3"/>
        <v>0</v>
      </c>
      <c r="F33" s="504">
        <f t="shared" si="3"/>
        <v>0</v>
      </c>
      <c r="G33" s="504">
        <f t="shared" si="3"/>
        <v>0</v>
      </c>
      <c r="H33" s="504">
        <f t="shared" si="3"/>
        <v>0</v>
      </c>
      <c r="I33" s="503">
        <f t="shared" si="3"/>
        <v>0</v>
      </c>
      <c r="J33" s="379"/>
      <c r="K33" s="183">
        <v>9</v>
      </c>
      <c r="L33" s="501" t="s">
        <v>68</v>
      </c>
      <c r="M33" s="502">
        <v>0</v>
      </c>
      <c r="N33" s="503">
        <v>0</v>
      </c>
      <c r="O33" s="502">
        <v>0</v>
      </c>
      <c r="P33" s="504">
        <v>0</v>
      </c>
      <c r="Q33" s="504">
        <v>0</v>
      </c>
      <c r="R33" s="504">
        <v>0</v>
      </c>
      <c r="S33" s="503">
        <v>0</v>
      </c>
    </row>
    <row r="34" spans="1:19" ht="15" customHeight="1" x14ac:dyDescent="0.2">
      <c r="A34" s="147"/>
      <c r="B34" s="531"/>
      <c r="C34" s="505"/>
      <c r="D34" s="505"/>
      <c r="E34" s="505"/>
      <c r="F34" s="505"/>
      <c r="G34" s="505"/>
      <c r="H34" s="505"/>
      <c r="I34" s="506"/>
      <c r="J34" s="379"/>
      <c r="K34" s="147"/>
      <c r="L34" s="531"/>
      <c r="M34" s="505"/>
      <c r="N34" s="505"/>
      <c r="O34" s="505"/>
      <c r="P34" s="505"/>
      <c r="Q34" s="505"/>
      <c r="R34" s="505"/>
      <c r="S34" s="506"/>
    </row>
    <row r="35" spans="1:19" ht="15" customHeight="1" x14ac:dyDescent="0.2">
      <c r="A35" s="26">
        <v>10</v>
      </c>
      <c r="B35" s="532" t="s">
        <v>69</v>
      </c>
      <c r="C35" s="446">
        <v>0</v>
      </c>
      <c r="D35" s="447">
        <v>0</v>
      </c>
      <c r="E35" s="446">
        <v>0</v>
      </c>
      <c r="F35" s="448">
        <v>0</v>
      </c>
      <c r="G35" s="448">
        <v>0</v>
      </c>
      <c r="H35" s="448">
        <v>0</v>
      </c>
      <c r="I35" s="447">
        <v>0</v>
      </c>
      <c r="J35" s="379"/>
      <c r="K35" s="26">
        <v>10</v>
      </c>
      <c r="L35" s="532" t="s">
        <v>69</v>
      </c>
      <c r="M35" s="446">
        <v>0</v>
      </c>
      <c r="N35" s="447">
        <v>0</v>
      </c>
      <c r="O35" s="446">
        <v>0</v>
      </c>
      <c r="P35" s="448">
        <v>0</v>
      </c>
      <c r="Q35" s="448">
        <v>0</v>
      </c>
      <c r="R35" s="448">
        <v>0</v>
      </c>
      <c r="S35" s="447">
        <v>0</v>
      </c>
    </row>
    <row r="36" spans="1:19" ht="15" customHeight="1" x14ac:dyDescent="0.2">
      <c r="A36" s="147"/>
      <c r="B36" s="148"/>
      <c r="C36" s="505"/>
      <c r="D36" s="505"/>
      <c r="E36" s="505"/>
      <c r="F36" s="505"/>
      <c r="G36" s="505"/>
      <c r="H36" s="505"/>
      <c r="I36" s="506"/>
      <c r="J36" s="379"/>
      <c r="K36" s="147"/>
      <c r="L36" s="148"/>
      <c r="M36" s="505"/>
      <c r="N36" s="505"/>
      <c r="O36" s="505"/>
      <c r="P36" s="505"/>
      <c r="Q36" s="505"/>
      <c r="R36" s="505"/>
      <c r="S36" s="506"/>
    </row>
    <row r="37" spans="1:19" ht="15" customHeight="1" x14ac:dyDescent="0.2">
      <c r="A37" s="183">
        <v>11</v>
      </c>
      <c r="B37" s="501" t="s">
        <v>70</v>
      </c>
      <c r="C37" s="502">
        <f>SUM(C33,C35)</f>
        <v>0</v>
      </c>
      <c r="D37" s="503">
        <f t="shared" ref="D37:I37" si="4">SUM(D33,D35)</f>
        <v>0</v>
      </c>
      <c r="E37" s="502">
        <f t="shared" si="4"/>
        <v>0</v>
      </c>
      <c r="F37" s="504">
        <f t="shared" si="4"/>
        <v>0</v>
      </c>
      <c r="G37" s="504">
        <f t="shared" si="4"/>
        <v>0</v>
      </c>
      <c r="H37" s="504">
        <f t="shared" si="4"/>
        <v>0</v>
      </c>
      <c r="I37" s="503">
        <f t="shared" si="4"/>
        <v>0</v>
      </c>
      <c r="J37" s="379"/>
      <c r="K37" s="183">
        <v>11</v>
      </c>
      <c r="L37" s="501" t="s">
        <v>70</v>
      </c>
      <c r="M37" s="502">
        <v>0</v>
      </c>
      <c r="N37" s="503">
        <v>0</v>
      </c>
      <c r="O37" s="502">
        <v>0</v>
      </c>
      <c r="P37" s="504">
        <v>0</v>
      </c>
      <c r="Q37" s="504">
        <v>0</v>
      </c>
      <c r="R37" s="504">
        <v>0</v>
      </c>
      <c r="S37" s="503">
        <v>0</v>
      </c>
    </row>
    <row r="38" spans="1:19" ht="15" customHeight="1" x14ac:dyDescent="0.2">
      <c r="A38" s="147"/>
      <c r="B38" s="148"/>
      <c r="C38" s="505"/>
      <c r="D38" s="505"/>
      <c r="E38" s="505"/>
      <c r="F38" s="505"/>
      <c r="G38" s="505"/>
      <c r="H38" s="505"/>
      <c r="I38" s="506"/>
      <c r="J38" s="379"/>
      <c r="K38" s="147"/>
      <c r="L38" s="148"/>
      <c r="M38" s="505"/>
      <c r="N38" s="505"/>
      <c r="O38" s="505"/>
      <c r="P38" s="505"/>
      <c r="Q38" s="505"/>
      <c r="R38" s="505"/>
      <c r="S38" s="506"/>
    </row>
    <row r="39" spans="1:19" ht="15" customHeight="1" x14ac:dyDescent="0.2">
      <c r="A39" s="26">
        <v>12</v>
      </c>
      <c r="B39" s="532" t="s">
        <v>71</v>
      </c>
      <c r="C39" s="446">
        <v>0</v>
      </c>
      <c r="D39" s="447">
        <v>0</v>
      </c>
      <c r="E39" s="446">
        <v>0</v>
      </c>
      <c r="F39" s="448">
        <v>0</v>
      </c>
      <c r="G39" s="448">
        <v>0</v>
      </c>
      <c r="H39" s="448">
        <v>0</v>
      </c>
      <c r="I39" s="447">
        <v>0</v>
      </c>
      <c r="J39" s="379"/>
      <c r="K39" s="26">
        <v>12</v>
      </c>
      <c r="L39" s="532" t="s">
        <v>71</v>
      </c>
      <c r="M39" s="446">
        <v>0</v>
      </c>
      <c r="N39" s="447">
        <v>0</v>
      </c>
      <c r="O39" s="446">
        <v>0</v>
      </c>
      <c r="P39" s="448">
        <v>0</v>
      </c>
      <c r="Q39" s="448">
        <v>0</v>
      </c>
      <c r="R39" s="448">
        <v>0</v>
      </c>
      <c r="S39" s="447">
        <v>0</v>
      </c>
    </row>
    <row r="40" spans="1:19" ht="15" customHeight="1" x14ac:dyDescent="0.2">
      <c r="A40" s="26">
        <v>13</v>
      </c>
      <c r="B40" s="532" t="s">
        <v>72</v>
      </c>
      <c r="C40" s="446">
        <v>0</v>
      </c>
      <c r="D40" s="447">
        <v>0</v>
      </c>
      <c r="E40" s="446">
        <v>0</v>
      </c>
      <c r="F40" s="448">
        <v>0</v>
      </c>
      <c r="G40" s="448">
        <v>0</v>
      </c>
      <c r="H40" s="448">
        <v>0</v>
      </c>
      <c r="I40" s="447">
        <v>0</v>
      </c>
      <c r="J40" s="379"/>
      <c r="K40" s="26">
        <v>13</v>
      </c>
      <c r="L40" s="532" t="s">
        <v>72</v>
      </c>
      <c r="M40" s="446">
        <v>0</v>
      </c>
      <c r="N40" s="447">
        <v>0</v>
      </c>
      <c r="O40" s="446">
        <v>0</v>
      </c>
      <c r="P40" s="448">
        <v>0</v>
      </c>
      <c r="Q40" s="448">
        <v>0</v>
      </c>
      <c r="R40" s="448">
        <v>0</v>
      </c>
      <c r="S40" s="447">
        <v>0</v>
      </c>
    </row>
    <row r="41" spans="1:19" ht="29.65" customHeight="1" x14ac:dyDescent="0.2">
      <c r="A41" s="26">
        <v>14</v>
      </c>
      <c r="B41" s="533" t="s">
        <v>73</v>
      </c>
      <c r="C41" s="446">
        <v>0</v>
      </c>
      <c r="D41" s="447">
        <v>0</v>
      </c>
      <c r="E41" s="446">
        <v>0</v>
      </c>
      <c r="F41" s="448">
        <v>0</v>
      </c>
      <c r="G41" s="448">
        <v>0</v>
      </c>
      <c r="H41" s="448">
        <v>0</v>
      </c>
      <c r="I41" s="447">
        <v>0</v>
      </c>
      <c r="J41" s="443"/>
      <c r="K41" s="26">
        <v>14</v>
      </c>
      <c r="L41" s="533" t="s">
        <v>73</v>
      </c>
      <c r="M41" s="446">
        <v>0</v>
      </c>
      <c r="N41" s="447">
        <v>0</v>
      </c>
      <c r="O41" s="446">
        <v>0</v>
      </c>
      <c r="P41" s="448">
        <v>0</v>
      </c>
      <c r="Q41" s="448">
        <v>0</v>
      </c>
      <c r="R41" s="448">
        <v>0</v>
      </c>
      <c r="S41" s="447">
        <v>0</v>
      </c>
    </row>
    <row r="42" spans="1:19" ht="15" customHeight="1" x14ac:dyDescent="0.2">
      <c r="A42" s="26">
        <v>15</v>
      </c>
      <c r="B42" s="532" t="s">
        <v>74</v>
      </c>
      <c r="C42" s="446">
        <v>0</v>
      </c>
      <c r="D42" s="447">
        <v>0</v>
      </c>
      <c r="E42" s="446">
        <v>0</v>
      </c>
      <c r="F42" s="448">
        <v>0</v>
      </c>
      <c r="G42" s="448">
        <v>0</v>
      </c>
      <c r="H42" s="448">
        <v>0</v>
      </c>
      <c r="I42" s="447">
        <v>0</v>
      </c>
      <c r="J42" s="379"/>
      <c r="K42" s="26">
        <v>15</v>
      </c>
      <c r="L42" s="532" t="s">
        <v>74</v>
      </c>
      <c r="M42" s="446">
        <v>0</v>
      </c>
      <c r="N42" s="447">
        <v>0</v>
      </c>
      <c r="O42" s="446">
        <v>0</v>
      </c>
      <c r="P42" s="448">
        <v>0</v>
      </c>
      <c r="Q42" s="448">
        <v>0</v>
      </c>
      <c r="R42" s="448">
        <v>0</v>
      </c>
      <c r="S42" s="447">
        <v>0</v>
      </c>
    </row>
    <row r="43" spans="1:19" ht="15" customHeight="1" x14ac:dyDescent="0.2">
      <c r="A43" s="147"/>
      <c r="B43" s="148"/>
      <c r="C43" s="505"/>
      <c r="D43" s="505"/>
      <c r="E43" s="505"/>
      <c r="F43" s="505"/>
      <c r="G43" s="505"/>
      <c r="H43" s="505"/>
      <c r="I43" s="506"/>
      <c r="J43" s="379"/>
      <c r="K43" s="147"/>
      <c r="L43" s="148"/>
      <c r="M43" s="505"/>
      <c r="N43" s="505"/>
      <c r="O43" s="505"/>
      <c r="P43" s="505"/>
      <c r="Q43" s="505"/>
      <c r="R43" s="505"/>
      <c r="S43" s="506"/>
    </row>
    <row r="44" spans="1:19" ht="15" customHeight="1" x14ac:dyDescent="0.2">
      <c r="A44" s="183">
        <v>16</v>
      </c>
      <c r="B44" s="501" t="s">
        <v>75</v>
      </c>
      <c r="C44" s="502">
        <f>SUM(C37,C39:C42)</f>
        <v>0</v>
      </c>
      <c r="D44" s="503">
        <f t="shared" ref="D44:I44" si="5">SUM(D37,D39:D42)</f>
        <v>0</v>
      </c>
      <c r="E44" s="502">
        <f t="shared" si="5"/>
        <v>0</v>
      </c>
      <c r="F44" s="504">
        <f t="shared" si="5"/>
        <v>0</v>
      </c>
      <c r="G44" s="504">
        <f t="shared" si="5"/>
        <v>0</v>
      </c>
      <c r="H44" s="504">
        <f t="shared" si="5"/>
        <v>0</v>
      </c>
      <c r="I44" s="503">
        <f t="shared" si="5"/>
        <v>0</v>
      </c>
      <c r="J44" s="379"/>
      <c r="K44" s="183">
        <v>16</v>
      </c>
      <c r="L44" s="983" t="s">
        <v>75</v>
      </c>
      <c r="M44" s="502">
        <v>0</v>
      </c>
      <c r="N44" s="503">
        <v>0</v>
      </c>
      <c r="O44" s="502">
        <v>0</v>
      </c>
      <c r="P44" s="504">
        <v>0</v>
      </c>
      <c r="Q44" s="504">
        <v>0</v>
      </c>
      <c r="R44" s="504">
        <v>0</v>
      </c>
      <c r="S44" s="503">
        <v>0</v>
      </c>
    </row>
    <row r="45" spans="1:19" ht="15" customHeight="1" x14ac:dyDescent="0.2">
      <c r="A45" s="147"/>
      <c r="B45" s="148"/>
      <c r="C45" s="505"/>
      <c r="D45" s="505"/>
      <c r="E45" s="505"/>
      <c r="F45" s="505"/>
      <c r="G45" s="505"/>
      <c r="H45" s="505"/>
      <c r="I45" s="506"/>
      <c r="J45" s="379"/>
      <c r="K45" s="147"/>
      <c r="L45" s="148"/>
      <c r="M45" s="505"/>
      <c r="N45" s="505"/>
      <c r="O45" s="505"/>
      <c r="P45" s="505"/>
      <c r="Q45" s="505"/>
      <c r="R45" s="505"/>
      <c r="S45" s="506"/>
    </row>
    <row r="46" spans="1:19" ht="15" customHeight="1" x14ac:dyDescent="0.2">
      <c r="A46" s="99">
        <v>17</v>
      </c>
      <c r="B46" s="186" t="s">
        <v>76</v>
      </c>
      <c r="C46" s="507" t="s">
        <v>34</v>
      </c>
      <c r="D46" s="507" t="s">
        <v>34</v>
      </c>
      <c r="E46" s="507" t="s">
        <v>34</v>
      </c>
      <c r="F46" s="507" t="s">
        <v>34</v>
      </c>
      <c r="G46" s="507" t="s">
        <v>34</v>
      </c>
      <c r="H46" s="507" t="s">
        <v>34</v>
      </c>
      <c r="I46" s="508" t="s">
        <v>34</v>
      </c>
      <c r="J46" s="379"/>
      <c r="K46" s="99">
        <v>17</v>
      </c>
      <c r="L46" s="186" t="s">
        <v>76</v>
      </c>
      <c r="M46" s="507" t="s">
        <v>34</v>
      </c>
      <c r="N46" s="507" t="s">
        <v>34</v>
      </c>
      <c r="O46" s="507" t="s">
        <v>34</v>
      </c>
      <c r="P46" s="507" t="s">
        <v>34</v>
      </c>
      <c r="Q46" s="507" t="s">
        <v>34</v>
      </c>
      <c r="R46" s="507" t="s">
        <v>34</v>
      </c>
      <c r="S46" s="508" t="s">
        <v>34</v>
      </c>
    </row>
    <row r="47" spans="1:19" ht="15" customHeight="1" x14ac:dyDescent="0.2">
      <c r="A47" s="144" t="s">
        <v>77</v>
      </c>
      <c r="B47" s="551" t="s">
        <v>78</v>
      </c>
      <c r="C47" s="534">
        <v>0</v>
      </c>
      <c r="D47" s="535">
        <v>0</v>
      </c>
      <c r="E47" s="534">
        <v>0</v>
      </c>
      <c r="F47" s="536">
        <v>0</v>
      </c>
      <c r="G47" s="536">
        <v>0</v>
      </c>
      <c r="H47" s="536">
        <v>0</v>
      </c>
      <c r="I47" s="535">
        <v>0</v>
      </c>
      <c r="J47" s="379"/>
      <c r="K47" s="144" t="s">
        <v>77</v>
      </c>
      <c r="L47" s="551" t="s">
        <v>78</v>
      </c>
      <c r="M47" s="534">
        <v>0</v>
      </c>
      <c r="N47" s="535">
        <v>0</v>
      </c>
      <c r="O47" s="534">
        <v>0</v>
      </c>
      <c r="P47" s="536">
        <v>0</v>
      </c>
      <c r="Q47" s="536">
        <v>0</v>
      </c>
      <c r="R47" s="536">
        <v>0</v>
      </c>
      <c r="S47" s="535">
        <v>0</v>
      </c>
    </row>
    <row r="48" spans="1:19" ht="15" customHeight="1" x14ac:dyDescent="0.2">
      <c r="A48" s="146" t="s">
        <v>79</v>
      </c>
      <c r="B48" s="553" t="s">
        <v>80</v>
      </c>
      <c r="C48" s="498">
        <f>C37-C47</f>
        <v>0</v>
      </c>
      <c r="D48" s="499">
        <f t="shared" ref="D48:I48" si="6">D37-D47</f>
        <v>0</v>
      </c>
      <c r="E48" s="498">
        <f t="shared" si="6"/>
        <v>0</v>
      </c>
      <c r="F48" s="500">
        <f t="shared" si="6"/>
        <v>0</v>
      </c>
      <c r="G48" s="500">
        <f t="shared" si="6"/>
        <v>0</v>
      </c>
      <c r="H48" s="500">
        <f t="shared" si="6"/>
        <v>0</v>
      </c>
      <c r="I48" s="499">
        <f t="shared" si="6"/>
        <v>0</v>
      </c>
      <c r="J48" s="379"/>
      <c r="K48" s="146" t="s">
        <v>79</v>
      </c>
      <c r="L48" s="553" t="s">
        <v>80</v>
      </c>
      <c r="M48" s="498">
        <v>0</v>
      </c>
      <c r="N48" s="499">
        <v>0</v>
      </c>
      <c r="O48" s="498">
        <v>0</v>
      </c>
      <c r="P48" s="500">
        <v>0</v>
      </c>
      <c r="Q48" s="500">
        <v>0</v>
      </c>
      <c r="R48" s="500">
        <v>0</v>
      </c>
      <c r="S48" s="499">
        <v>0</v>
      </c>
    </row>
    <row r="49" spans="1:19" ht="15" customHeight="1" x14ac:dyDescent="0.2">
      <c r="A49" s="147"/>
      <c r="B49" s="148"/>
      <c r="C49" s="505"/>
      <c r="D49" s="505"/>
      <c r="E49" s="505"/>
      <c r="F49" s="505"/>
      <c r="G49" s="505"/>
      <c r="H49" s="505"/>
      <c r="I49" s="506"/>
      <c r="J49" s="379"/>
      <c r="K49" s="147"/>
      <c r="L49" s="148"/>
      <c r="M49" s="505"/>
      <c r="N49" s="505"/>
      <c r="O49" s="505"/>
      <c r="P49" s="505"/>
      <c r="Q49" s="505"/>
      <c r="R49" s="505"/>
      <c r="S49" s="506"/>
    </row>
    <row r="50" spans="1:19" ht="15" customHeight="1" x14ac:dyDescent="0.2">
      <c r="A50" s="146">
        <v>18</v>
      </c>
      <c r="B50" s="532" t="s">
        <v>81</v>
      </c>
      <c r="C50" s="515">
        <v>0</v>
      </c>
      <c r="D50" s="517">
        <v>0</v>
      </c>
      <c r="E50" s="515">
        <v>0</v>
      </c>
      <c r="F50" s="516">
        <v>0</v>
      </c>
      <c r="G50" s="516">
        <v>0</v>
      </c>
      <c r="H50" s="516">
        <v>0</v>
      </c>
      <c r="I50" s="517">
        <v>0</v>
      </c>
      <c r="J50" s="379"/>
      <c r="K50" s="146">
        <v>18</v>
      </c>
      <c r="L50" s="532" t="s">
        <v>81</v>
      </c>
      <c r="M50" s="515">
        <v>0</v>
      </c>
      <c r="N50" s="517">
        <v>0</v>
      </c>
      <c r="O50" s="515">
        <v>0</v>
      </c>
      <c r="P50" s="516">
        <v>0</v>
      </c>
      <c r="Q50" s="516">
        <v>0</v>
      </c>
      <c r="R50" s="516">
        <v>0</v>
      </c>
      <c r="S50" s="517">
        <v>0</v>
      </c>
    </row>
    <row r="51" spans="1:19" x14ac:dyDescent="0.2">
      <c r="A51" s="714"/>
      <c r="B51" s="715"/>
      <c r="C51" s="715"/>
      <c r="D51" s="715"/>
      <c r="E51" s="715"/>
      <c r="F51" s="715"/>
      <c r="G51" s="715"/>
      <c r="H51" s="715"/>
      <c r="I51" s="716"/>
      <c r="J51" s="379"/>
      <c r="K51" s="714"/>
      <c r="L51" s="715"/>
      <c r="M51" s="715"/>
      <c r="N51" s="715"/>
      <c r="O51" s="715"/>
      <c r="P51" s="715"/>
      <c r="Q51" s="715"/>
      <c r="R51" s="715"/>
      <c r="S51" s="716"/>
    </row>
    <row r="52" spans="1:19" ht="42" customHeight="1" x14ac:dyDescent="0.2">
      <c r="A52" s="835">
        <v>19</v>
      </c>
      <c r="B52" s="1229" t="s">
        <v>82</v>
      </c>
      <c r="C52" s="1230"/>
      <c r="D52" s="774"/>
      <c r="E52" s="717"/>
      <c r="F52" s="717"/>
      <c r="G52" s="717"/>
      <c r="H52" s="717"/>
      <c r="I52" s="718"/>
      <c r="J52" s="379"/>
      <c r="K52" s="835">
        <v>19</v>
      </c>
      <c r="L52" s="1229" t="s">
        <v>82</v>
      </c>
      <c r="M52" s="1230"/>
      <c r="N52" s="774"/>
      <c r="O52" s="717"/>
      <c r="P52" s="717"/>
      <c r="Q52" s="717"/>
      <c r="R52" s="717"/>
      <c r="S52" s="718"/>
    </row>
    <row r="53" spans="1:19" ht="54" x14ac:dyDescent="0.25">
      <c r="A53" s="955"/>
      <c r="B53" s="984" t="s">
        <v>83</v>
      </c>
      <c r="C53" s="946"/>
      <c r="D53" s="947"/>
      <c r="E53" s="715"/>
      <c r="F53" s="715"/>
      <c r="G53" s="715"/>
      <c r="H53" s="715"/>
      <c r="I53" s="716"/>
      <c r="K53"/>
    </row>
    <row r="54" spans="1:19" ht="129.75" customHeight="1" x14ac:dyDescent="0.2">
      <c r="A54" s="985"/>
      <c r="B54" s="986"/>
      <c r="C54" s="948"/>
      <c r="D54" s="949"/>
      <c r="E54" s="717"/>
      <c r="F54" s="717"/>
      <c r="G54" s="717"/>
      <c r="H54" s="717"/>
      <c r="I54" s="718"/>
    </row>
    <row r="55" spans="1:19" x14ac:dyDescent="0.2">
      <c r="A55" s="387"/>
      <c r="B55" s="388"/>
      <c r="C55" s="412"/>
      <c r="D55" s="388"/>
      <c r="E55" s="388"/>
      <c r="F55" s="388"/>
      <c r="G55" s="388"/>
      <c r="H55" s="388"/>
      <c r="I55" s="388"/>
    </row>
    <row r="56" spans="1:19" s="46" customFormat="1" x14ac:dyDescent="0.2">
      <c r="A56" s="98"/>
    </row>
    <row r="57" spans="1:19" s="46" customFormat="1" x14ac:dyDescent="0.2">
      <c r="A57" s="98"/>
    </row>
    <row r="58" spans="1:19" s="46" customFormat="1" x14ac:dyDescent="0.2">
      <c r="A58" s="98"/>
    </row>
    <row r="59" spans="1:19" s="46" customFormat="1" x14ac:dyDescent="0.2">
      <c r="A59" s="98"/>
    </row>
    <row r="60" spans="1:19" s="46" customFormat="1" x14ac:dyDescent="0.2">
      <c r="A60" s="98"/>
    </row>
    <row r="61" spans="1:19" s="46" customFormat="1" x14ac:dyDescent="0.2">
      <c r="A61" s="98"/>
    </row>
    <row r="62" spans="1:19" s="46" customFormat="1" x14ac:dyDescent="0.2">
      <c r="A62" s="98"/>
    </row>
    <row r="63" spans="1:19" s="46" customFormat="1" x14ac:dyDescent="0.2">
      <c r="A63" s="98"/>
    </row>
    <row r="64" spans="1:19" s="46" customFormat="1" x14ac:dyDescent="0.2">
      <c r="A64" s="98"/>
    </row>
    <row r="65" spans="1:1" s="46" customFormat="1" x14ac:dyDescent="0.2">
      <c r="A65" s="98"/>
    </row>
    <row r="66" spans="1:1" s="46" customFormat="1" x14ac:dyDescent="0.2">
      <c r="A66" s="98"/>
    </row>
    <row r="67" spans="1:1" s="46" customFormat="1" x14ac:dyDescent="0.2">
      <c r="A67" s="98"/>
    </row>
    <row r="68" spans="1:1" s="46" customFormat="1" x14ac:dyDescent="0.2">
      <c r="A68" s="98"/>
    </row>
    <row r="69" spans="1:1" s="46" customFormat="1" x14ac:dyDescent="0.2">
      <c r="A69" s="98"/>
    </row>
    <row r="70" spans="1:1" s="46" customFormat="1" x14ac:dyDescent="0.2">
      <c r="A70" s="98"/>
    </row>
    <row r="71" spans="1:1" s="46" customFormat="1" x14ac:dyDescent="0.2">
      <c r="A71" s="98"/>
    </row>
    <row r="72" spans="1:1" s="46" customFormat="1" x14ac:dyDescent="0.2">
      <c r="A72" s="98"/>
    </row>
    <row r="73" spans="1:1" s="46" customFormat="1" x14ac:dyDescent="0.2">
      <c r="A73" s="98"/>
    </row>
    <row r="74" spans="1:1" s="46" customFormat="1" x14ac:dyDescent="0.2">
      <c r="A74" s="98"/>
    </row>
    <row r="75" spans="1:1" s="46" customFormat="1" x14ac:dyDescent="0.2">
      <c r="A75" s="98"/>
    </row>
    <row r="76" spans="1:1" s="46" customFormat="1" x14ac:dyDescent="0.2">
      <c r="A76" s="98"/>
    </row>
    <row r="77" spans="1:1" s="46" customFormat="1" x14ac:dyDescent="0.2">
      <c r="A77" s="98"/>
    </row>
    <row r="78" spans="1:1" s="46" customFormat="1" x14ac:dyDescent="0.2">
      <c r="A78" s="98"/>
    </row>
    <row r="79" spans="1:1" s="46" customFormat="1" x14ac:dyDescent="0.2">
      <c r="A79" s="98"/>
    </row>
    <row r="80" spans="1:1" s="46" customFormat="1" x14ac:dyDescent="0.2">
      <c r="A80" s="98"/>
    </row>
    <row r="81" spans="1:1" s="46" customFormat="1" x14ac:dyDescent="0.2">
      <c r="A81" s="98"/>
    </row>
    <row r="82" spans="1:1" s="46" customFormat="1" x14ac:dyDescent="0.2">
      <c r="A82" s="98"/>
    </row>
    <row r="83" spans="1:1" s="46" customFormat="1" x14ac:dyDescent="0.2">
      <c r="A83" s="98"/>
    </row>
    <row r="84" spans="1:1" s="46" customFormat="1" x14ac:dyDescent="0.2">
      <c r="A84" s="98"/>
    </row>
    <row r="85" spans="1:1" s="46" customFormat="1" x14ac:dyDescent="0.2">
      <c r="A85" s="98"/>
    </row>
    <row r="86" spans="1:1" s="46" customFormat="1" x14ac:dyDescent="0.2">
      <c r="A86" s="98"/>
    </row>
    <row r="87" spans="1:1" s="46" customFormat="1" x14ac:dyDescent="0.2">
      <c r="A87" s="98"/>
    </row>
    <row r="88" spans="1:1" s="46" customFormat="1" x14ac:dyDescent="0.2">
      <c r="A88" s="98"/>
    </row>
    <row r="89" spans="1:1" s="46" customFormat="1" x14ac:dyDescent="0.2">
      <c r="A89" s="98"/>
    </row>
    <row r="90" spans="1:1" s="46" customFormat="1" x14ac:dyDescent="0.2">
      <c r="A90" s="98"/>
    </row>
    <row r="91" spans="1:1" s="46" customFormat="1" x14ac:dyDescent="0.2">
      <c r="A91" s="98"/>
    </row>
    <row r="92" spans="1:1" s="46" customFormat="1" x14ac:dyDescent="0.2">
      <c r="A92" s="98"/>
    </row>
    <row r="93" spans="1:1" s="46" customFormat="1" x14ac:dyDescent="0.2">
      <c r="A93" s="98"/>
    </row>
    <row r="94" spans="1:1" s="46" customFormat="1" x14ac:dyDescent="0.2">
      <c r="A94" s="98"/>
    </row>
    <row r="95" spans="1:1" s="46" customFormat="1" x14ac:dyDescent="0.2">
      <c r="A95" s="98"/>
    </row>
    <row r="96" spans="1:1" s="46" customFormat="1" x14ac:dyDescent="0.2">
      <c r="A96" s="98"/>
    </row>
    <row r="97" spans="1:1" s="46" customFormat="1" x14ac:dyDescent="0.2">
      <c r="A97" s="98"/>
    </row>
    <row r="98" spans="1:1" s="46" customFormat="1" x14ac:dyDescent="0.2">
      <c r="A98" s="98"/>
    </row>
    <row r="99" spans="1:1" s="46" customFormat="1" x14ac:dyDescent="0.2">
      <c r="A99" s="98"/>
    </row>
    <row r="100" spans="1:1" s="46" customFormat="1" x14ac:dyDescent="0.2">
      <c r="A100" s="98"/>
    </row>
    <row r="101" spans="1:1" s="46" customFormat="1" x14ac:dyDescent="0.2">
      <c r="A101" s="98"/>
    </row>
    <row r="102" spans="1:1" s="46" customFormat="1" x14ac:dyDescent="0.2">
      <c r="A102" s="98"/>
    </row>
    <row r="103" spans="1:1" s="46" customFormat="1" x14ac:dyDescent="0.2">
      <c r="A103" s="98"/>
    </row>
    <row r="104" spans="1:1" s="46" customFormat="1" x14ac:dyDescent="0.2">
      <c r="A104" s="98"/>
    </row>
    <row r="105" spans="1:1" s="46" customFormat="1" x14ac:dyDescent="0.2">
      <c r="A105" s="98"/>
    </row>
    <row r="106" spans="1:1" s="46" customFormat="1" x14ac:dyDescent="0.2">
      <c r="A106" s="98"/>
    </row>
    <row r="107" spans="1:1" s="46" customFormat="1" x14ac:dyDescent="0.2">
      <c r="A107" s="98"/>
    </row>
    <row r="108" spans="1:1" s="46" customFormat="1" x14ac:dyDescent="0.2">
      <c r="A108" s="98"/>
    </row>
    <row r="109" spans="1:1" s="46" customFormat="1" x14ac:dyDescent="0.2">
      <c r="A109" s="98"/>
    </row>
    <row r="110" spans="1:1" s="46" customFormat="1" x14ac:dyDescent="0.2">
      <c r="A110" s="98"/>
    </row>
    <row r="111" spans="1:1" s="46" customFormat="1" x14ac:dyDescent="0.2">
      <c r="A111" s="98"/>
    </row>
    <row r="112" spans="1:1" s="46" customFormat="1" x14ac:dyDescent="0.2">
      <c r="A112" s="98"/>
    </row>
    <row r="113" spans="1:1" s="46" customFormat="1" x14ac:dyDescent="0.2">
      <c r="A113" s="98"/>
    </row>
    <row r="114" spans="1:1" s="46" customFormat="1" x14ac:dyDescent="0.2">
      <c r="A114" s="98"/>
    </row>
    <row r="115" spans="1:1" s="46" customFormat="1" x14ac:dyDescent="0.2">
      <c r="A115" s="98"/>
    </row>
    <row r="116" spans="1:1" s="46" customFormat="1" x14ac:dyDescent="0.2">
      <c r="A116" s="98"/>
    </row>
    <row r="117" spans="1:1" s="46" customFormat="1" x14ac:dyDescent="0.2">
      <c r="A117" s="98"/>
    </row>
    <row r="118" spans="1:1" s="46" customFormat="1" x14ac:dyDescent="0.2">
      <c r="A118" s="98"/>
    </row>
    <row r="119" spans="1:1" s="46" customFormat="1" x14ac:dyDescent="0.2">
      <c r="A119" s="98"/>
    </row>
    <row r="120" spans="1:1" s="46" customFormat="1" x14ac:dyDescent="0.2">
      <c r="A120" s="98"/>
    </row>
    <row r="121" spans="1:1" s="46" customFormat="1" x14ac:dyDescent="0.2">
      <c r="A121" s="98"/>
    </row>
    <row r="122" spans="1:1" s="46" customFormat="1" x14ac:dyDescent="0.2">
      <c r="A122" s="98"/>
    </row>
    <row r="123" spans="1:1" s="46" customFormat="1" x14ac:dyDescent="0.2">
      <c r="A123" s="98"/>
    </row>
    <row r="124" spans="1:1" s="46" customFormat="1" x14ac:dyDescent="0.2">
      <c r="A124" s="98"/>
    </row>
    <row r="125" spans="1:1" s="46" customFormat="1" x14ac:dyDescent="0.2">
      <c r="A125" s="98"/>
    </row>
    <row r="126" spans="1:1" s="46" customFormat="1" x14ac:dyDescent="0.2">
      <c r="A126" s="98"/>
    </row>
    <row r="127" spans="1:1" s="46" customFormat="1" x14ac:dyDescent="0.2">
      <c r="A127" s="98"/>
    </row>
    <row r="128" spans="1:1" s="46" customFormat="1" x14ac:dyDescent="0.2">
      <c r="A128" s="98"/>
    </row>
    <row r="129" spans="1:1" s="46" customFormat="1" x14ac:dyDescent="0.2">
      <c r="A129" s="98"/>
    </row>
    <row r="130" spans="1:1" s="46" customFormat="1" x14ac:dyDescent="0.2">
      <c r="A130" s="98"/>
    </row>
    <row r="131" spans="1:1" s="46" customFormat="1" x14ac:dyDescent="0.2">
      <c r="A131" s="98"/>
    </row>
    <row r="132" spans="1:1" s="46" customFormat="1" x14ac:dyDescent="0.2">
      <c r="A132" s="98"/>
    </row>
    <row r="133" spans="1:1" s="46" customFormat="1" x14ac:dyDescent="0.2">
      <c r="A133" s="98"/>
    </row>
    <row r="134" spans="1:1" s="46" customFormat="1" x14ac:dyDescent="0.2">
      <c r="A134" s="98"/>
    </row>
    <row r="135" spans="1:1" s="46" customFormat="1" x14ac:dyDescent="0.2">
      <c r="A135" s="98"/>
    </row>
    <row r="136" spans="1:1" s="46" customFormat="1" x14ac:dyDescent="0.2">
      <c r="A136" s="98"/>
    </row>
    <row r="137" spans="1:1" s="46" customFormat="1" x14ac:dyDescent="0.2">
      <c r="A137" s="98"/>
    </row>
    <row r="138" spans="1:1" s="46" customFormat="1" x14ac:dyDescent="0.2">
      <c r="A138" s="98"/>
    </row>
    <row r="139" spans="1:1" s="46" customFormat="1" x14ac:dyDescent="0.2">
      <c r="A139" s="98"/>
    </row>
    <row r="140" spans="1:1" s="46" customFormat="1" x14ac:dyDescent="0.2">
      <c r="A140" s="98"/>
    </row>
    <row r="141" spans="1:1" s="46" customFormat="1" x14ac:dyDescent="0.2">
      <c r="A141" s="98"/>
    </row>
    <row r="142" spans="1:1" s="46" customFormat="1" x14ac:dyDescent="0.2">
      <c r="A142" s="98"/>
    </row>
    <row r="143" spans="1:1" s="46" customFormat="1" x14ac:dyDescent="0.2">
      <c r="A143" s="98"/>
    </row>
    <row r="144" spans="1:1" s="46" customFormat="1" x14ac:dyDescent="0.2">
      <c r="A144" s="98"/>
    </row>
    <row r="145" spans="1:1" s="46" customFormat="1" x14ac:dyDescent="0.2">
      <c r="A145" s="98"/>
    </row>
    <row r="146" spans="1:1" s="46" customFormat="1" x14ac:dyDescent="0.2">
      <c r="A146" s="98"/>
    </row>
    <row r="147" spans="1:1" s="46" customFormat="1" x14ac:dyDescent="0.2">
      <c r="A147" s="98"/>
    </row>
    <row r="148" spans="1:1" s="46" customFormat="1" x14ac:dyDescent="0.2">
      <c r="A148" s="98"/>
    </row>
    <row r="149" spans="1:1" s="46" customFormat="1" x14ac:dyDescent="0.2">
      <c r="A149" s="98"/>
    </row>
    <row r="150" spans="1:1" s="46" customFormat="1" x14ac:dyDescent="0.2">
      <c r="A150" s="98"/>
    </row>
    <row r="151" spans="1:1" s="46" customFormat="1" x14ac:dyDescent="0.2">
      <c r="A151" s="98"/>
    </row>
    <row r="152" spans="1:1" s="46" customFormat="1" x14ac:dyDescent="0.2">
      <c r="A152" s="98"/>
    </row>
    <row r="153" spans="1:1" s="46" customFormat="1" x14ac:dyDescent="0.2">
      <c r="A153" s="98"/>
    </row>
    <row r="154" spans="1:1" s="46" customFormat="1" x14ac:dyDescent="0.2">
      <c r="A154" s="98"/>
    </row>
    <row r="155" spans="1:1" s="46" customFormat="1" x14ac:dyDescent="0.2">
      <c r="A155" s="98"/>
    </row>
    <row r="156" spans="1:1" s="46" customFormat="1" x14ac:dyDescent="0.2">
      <c r="A156" s="98"/>
    </row>
    <row r="157" spans="1:1" s="46" customFormat="1" x14ac:dyDescent="0.2">
      <c r="A157" s="98"/>
    </row>
    <row r="158" spans="1:1" s="46" customFormat="1" x14ac:dyDescent="0.2">
      <c r="A158" s="98"/>
    </row>
    <row r="159" spans="1:1" s="46" customFormat="1" x14ac:dyDescent="0.2">
      <c r="A159" s="98"/>
    </row>
    <row r="160" spans="1:1" s="46" customFormat="1" x14ac:dyDescent="0.2">
      <c r="A160" s="98"/>
    </row>
    <row r="161" spans="1:1" s="46" customFormat="1" x14ac:dyDescent="0.2">
      <c r="A161" s="98"/>
    </row>
    <row r="162" spans="1:1" s="46" customFormat="1" x14ac:dyDescent="0.2">
      <c r="A162" s="98"/>
    </row>
    <row r="163" spans="1:1" s="46" customFormat="1" x14ac:dyDescent="0.2">
      <c r="A163" s="98"/>
    </row>
    <row r="164" spans="1:1" s="46" customFormat="1" x14ac:dyDescent="0.2">
      <c r="A164" s="98"/>
    </row>
    <row r="165" spans="1:1" s="46" customFormat="1" x14ac:dyDescent="0.2">
      <c r="A165" s="98"/>
    </row>
    <row r="166" spans="1:1" s="46" customFormat="1" x14ac:dyDescent="0.2">
      <c r="A166" s="98"/>
    </row>
    <row r="167" spans="1:1" s="46" customFormat="1" x14ac:dyDescent="0.2">
      <c r="A167" s="98"/>
    </row>
    <row r="168" spans="1:1" s="46" customFormat="1" x14ac:dyDescent="0.2">
      <c r="A168" s="98"/>
    </row>
    <row r="169" spans="1:1" s="46" customFormat="1" x14ac:dyDescent="0.2">
      <c r="A169" s="98"/>
    </row>
    <row r="170" spans="1:1" s="46" customFormat="1" x14ac:dyDescent="0.2">
      <c r="A170" s="98"/>
    </row>
    <row r="171" spans="1:1" s="46" customFormat="1" x14ac:dyDescent="0.2">
      <c r="A171" s="98"/>
    </row>
    <row r="172" spans="1:1" s="46" customFormat="1" x14ac:dyDescent="0.2">
      <c r="A172" s="98"/>
    </row>
    <row r="173" spans="1:1" s="46" customFormat="1" x14ac:dyDescent="0.2">
      <c r="A173" s="98"/>
    </row>
    <row r="174" spans="1:1" s="46" customFormat="1" x14ac:dyDescent="0.2">
      <c r="A174" s="98"/>
    </row>
    <row r="175" spans="1:1" s="46" customFormat="1" x14ac:dyDescent="0.2">
      <c r="A175" s="98"/>
    </row>
    <row r="176" spans="1:1" s="46" customFormat="1" x14ac:dyDescent="0.2">
      <c r="A176" s="98"/>
    </row>
    <row r="177" spans="1:1" s="46" customFormat="1" x14ac:dyDescent="0.2">
      <c r="A177" s="98"/>
    </row>
    <row r="178" spans="1:1" s="46" customFormat="1" x14ac:dyDescent="0.2">
      <c r="A178" s="98"/>
    </row>
    <row r="179" spans="1:1" s="46" customFormat="1" x14ac:dyDescent="0.2">
      <c r="A179" s="98"/>
    </row>
    <row r="180" spans="1:1" s="46" customFormat="1" x14ac:dyDescent="0.2">
      <c r="A180" s="98"/>
    </row>
    <row r="181" spans="1:1" s="46" customFormat="1" x14ac:dyDescent="0.2">
      <c r="A181" s="98"/>
    </row>
    <row r="182" spans="1:1" s="46" customFormat="1" x14ac:dyDescent="0.2">
      <c r="A182" s="98"/>
    </row>
    <row r="183" spans="1:1" s="46" customFormat="1" x14ac:dyDescent="0.2">
      <c r="A183" s="98"/>
    </row>
    <row r="184" spans="1:1" s="46" customFormat="1" x14ac:dyDescent="0.2">
      <c r="A184" s="98"/>
    </row>
    <row r="185" spans="1:1" s="46" customFormat="1" x14ac:dyDescent="0.2">
      <c r="A185" s="98"/>
    </row>
    <row r="186" spans="1:1" s="46" customFormat="1" x14ac:dyDescent="0.2">
      <c r="A186" s="98"/>
    </row>
    <row r="187" spans="1:1" s="46" customFormat="1" x14ac:dyDescent="0.2">
      <c r="A187" s="98"/>
    </row>
    <row r="188" spans="1:1" s="46" customFormat="1" x14ac:dyDescent="0.2">
      <c r="A188" s="98"/>
    </row>
    <row r="189" spans="1:1" s="46" customFormat="1" x14ac:dyDescent="0.2">
      <c r="A189" s="98"/>
    </row>
    <row r="190" spans="1:1" s="46" customFormat="1" x14ac:dyDescent="0.2">
      <c r="A190" s="98"/>
    </row>
    <row r="191" spans="1:1" s="46" customFormat="1" x14ac:dyDescent="0.2">
      <c r="A191" s="98"/>
    </row>
    <row r="192" spans="1:1" s="46" customFormat="1" x14ac:dyDescent="0.2">
      <c r="A192" s="98"/>
    </row>
    <row r="193" spans="1:1" s="46" customFormat="1" x14ac:dyDescent="0.2">
      <c r="A193" s="98"/>
    </row>
    <row r="194" spans="1:1" s="46" customFormat="1" x14ac:dyDescent="0.2">
      <c r="A194" s="98"/>
    </row>
    <row r="195" spans="1:1" s="46" customFormat="1" x14ac:dyDescent="0.2">
      <c r="A195" s="98"/>
    </row>
    <row r="196" spans="1:1" s="46" customFormat="1" x14ac:dyDescent="0.2">
      <c r="A196" s="98"/>
    </row>
    <row r="197" spans="1:1" s="46" customFormat="1" x14ac:dyDescent="0.2">
      <c r="A197" s="98"/>
    </row>
    <row r="198" spans="1:1" s="46" customFormat="1" x14ac:dyDescent="0.2">
      <c r="A198" s="98"/>
    </row>
    <row r="199" spans="1:1" s="46" customFormat="1" x14ac:dyDescent="0.2">
      <c r="A199" s="98"/>
    </row>
  </sheetData>
  <mergeCells count="8">
    <mergeCell ref="K4:L5"/>
    <mergeCell ref="M4:N4"/>
    <mergeCell ref="O4:S4"/>
    <mergeCell ref="L52:M52"/>
    <mergeCell ref="A4:B5"/>
    <mergeCell ref="B52:C52"/>
    <mergeCell ref="C4:D4"/>
    <mergeCell ref="E4:I4"/>
  </mergeCells>
  <phoneticPr fontId="31" type="noConversion"/>
  <conditionalFormatting sqref="C9:J17 C23:J50">
    <cfRule type="cellIs" dxfId="178" priority="71" operator="equal">
      <formula>0</formula>
    </cfRule>
  </conditionalFormatting>
  <conditionalFormatting sqref="D52">
    <cfRule type="cellIs" dxfId="177" priority="48" operator="equal">
      <formula>""</formula>
    </cfRule>
  </conditionalFormatting>
  <conditionalFormatting sqref="C18:J22">
    <cfRule type="cellIs" dxfId="176" priority="47" operator="equal">
      <formula>0</formula>
    </cfRule>
  </conditionalFormatting>
  <conditionalFormatting sqref="B54">
    <cfRule type="expression" dxfId="175" priority="15">
      <formula>IF($D$52="No",1,0)</formula>
    </cfRule>
  </conditionalFormatting>
  <conditionalFormatting sqref="M9:S17 M19:S50">
    <cfRule type="cellIs" dxfId="174" priority="10" operator="equal">
      <formula>0</formula>
    </cfRule>
  </conditionalFormatting>
  <conditionalFormatting sqref="N52">
    <cfRule type="cellIs" dxfId="173" priority="9" operator="equal">
      <formula>""</formula>
    </cfRule>
  </conditionalFormatting>
  <conditionalFormatting sqref="M18:S18">
    <cfRule type="cellIs" dxfId="172" priority="8" operator="equal">
      <formula>0</formula>
    </cfRule>
  </conditionalFormatting>
  <dataValidations count="2">
    <dataValidation type="list" allowBlank="1" showInputMessage="1" showErrorMessage="1" errorTitle="Invalid value" error="Must be 'Yes' or 'No'" sqref="D52" xr:uid="{00000000-0002-0000-0C00-000000000000}">
      <formula1>T1_dropdown</formula1>
    </dataValidation>
    <dataValidation type="textLength" operator="lessThanOrEqual" allowBlank="1" showInputMessage="1" showErrorMessage="1" promptTitle="Character limit" prompt="Maximum of 500 characters allowed" sqref="B54" xr:uid="{5348C083-99ED-497A-938F-BF1D4E290B76}">
      <formula1>500</formula1>
    </dataValidation>
  </dataValidations>
  <pageMargins left="0.70866141732283472" right="0.70866141732283472" top="0.74803149606299213" bottom="0.74803149606299213" header="0.31496062992125984" footer="0.31496062992125984"/>
  <pageSetup paperSize="9" scale="40" fitToWidth="2" fitToHeight="2" orientation="landscape" r:id="rId1"/>
  <colBreaks count="1" manualBreakCount="1">
    <brk id="10" max="5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S79"/>
  <sheetViews>
    <sheetView showGridLines="0" zoomScaleNormal="100" workbookViewId="0"/>
  </sheetViews>
  <sheetFormatPr defaultRowHeight="15" x14ac:dyDescent="0.25"/>
  <cols>
    <col min="1" max="1" width="5.85546875" customWidth="1"/>
    <col min="2" max="2" width="56.85546875" customWidth="1"/>
    <col min="3" max="9" width="11.140625" customWidth="1"/>
    <col min="11" max="11" width="6.85546875" customWidth="1"/>
    <col min="12" max="12" width="51.7109375" customWidth="1"/>
    <col min="13" max="19" width="10.5703125" customWidth="1"/>
  </cols>
  <sheetData>
    <row r="1" spans="1:19" ht="18" x14ac:dyDescent="0.25">
      <c r="A1" s="1160" t="s">
        <v>18</v>
      </c>
      <c r="D1" s="987" t="s">
        <v>84</v>
      </c>
      <c r="K1" s="1160" t="s">
        <v>19</v>
      </c>
      <c r="N1" s="987" t="s">
        <v>84</v>
      </c>
    </row>
    <row r="2" spans="1:19" x14ac:dyDescent="0.25">
      <c r="A2" s="953"/>
      <c r="K2" s="953"/>
    </row>
    <row r="3" spans="1:19" ht="15" customHeight="1" x14ac:dyDescent="0.25">
      <c r="A3" s="954"/>
      <c r="K3" s="954"/>
    </row>
    <row r="4" spans="1:19" ht="15.75" customHeight="1" x14ac:dyDescent="0.25">
      <c r="A4" s="17" t="s">
        <v>85</v>
      </c>
      <c r="B4" s="18"/>
      <c r="C4" s="1233" t="s">
        <v>21</v>
      </c>
      <c r="D4" s="1233"/>
      <c r="E4" s="1233" t="s">
        <v>22</v>
      </c>
      <c r="F4" s="1233"/>
      <c r="G4" s="1233"/>
      <c r="H4" s="1233"/>
      <c r="I4" s="1234"/>
      <c r="J4" s="705"/>
      <c r="K4" s="17" t="s">
        <v>85</v>
      </c>
      <c r="L4" s="18"/>
      <c r="M4" s="1233" t="s">
        <v>21</v>
      </c>
      <c r="N4" s="1233"/>
      <c r="O4" s="1233" t="s">
        <v>22</v>
      </c>
      <c r="P4" s="1233"/>
      <c r="Q4" s="1233"/>
      <c r="R4" s="1233"/>
      <c r="S4" s="1234"/>
    </row>
    <row r="5" spans="1:19" ht="43.5" customHeight="1" x14ac:dyDescent="0.25">
      <c r="A5" s="19"/>
      <c r="B5" s="13"/>
      <c r="C5" s="153"/>
      <c r="D5" s="154" t="s">
        <v>23</v>
      </c>
      <c r="E5" s="153" t="s">
        <v>24</v>
      </c>
      <c r="F5" s="155"/>
      <c r="G5" s="155"/>
      <c r="H5" s="155"/>
      <c r="I5" s="156"/>
      <c r="J5" s="705"/>
      <c r="K5" s="19"/>
      <c r="L5" s="13"/>
      <c r="M5" s="153"/>
      <c r="N5" s="154" t="s">
        <v>23</v>
      </c>
      <c r="O5" s="153" t="s">
        <v>24</v>
      </c>
      <c r="P5" s="155"/>
      <c r="Q5" s="155"/>
      <c r="R5" s="155"/>
      <c r="S5" s="156"/>
    </row>
    <row r="6" spans="1:19" ht="15" customHeight="1" x14ac:dyDescent="0.25">
      <c r="A6" s="19"/>
      <c r="B6" s="403"/>
      <c r="C6" s="399" t="s">
        <v>25</v>
      </c>
      <c r="D6" s="400" t="s">
        <v>26</v>
      </c>
      <c r="E6" s="399" t="s">
        <v>27</v>
      </c>
      <c r="F6" s="401" t="s">
        <v>28</v>
      </c>
      <c r="G6" s="401" t="s">
        <v>29</v>
      </c>
      <c r="H6" s="401" t="s">
        <v>30</v>
      </c>
      <c r="I6" s="402" t="s">
        <v>31</v>
      </c>
      <c r="J6" s="705"/>
      <c r="K6" s="19"/>
      <c r="L6" s="403"/>
      <c r="M6" s="399" t="s">
        <v>25</v>
      </c>
      <c r="N6" s="400" t="s">
        <v>26</v>
      </c>
      <c r="O6" s="399" t="s">
        <v>27</v>
      </c>
      <c r="P6" s="401" t="s">
        <v>28</v>
      </c>
      <c r="Q6" s="401" t="s">
        <v>29</v>
      </c>
      <c r="R6" s="401" t="s">
        <v>30</v>
      </c>
      <c r="S6" s="402" t="s">
        <v>31</v>
      </c>
    </row>
    <row r="7" spans="1:19" ht="15" customHeight="1" x14ac:dyDescent="0.25">
      <c r="A7" s="20"/>
      <c r="B7" s="27" t="s">
        <v>32</v>
      </c>
      <c r="C7" s="157"/>
      <c r="D7" s="158"/>
      <c r="E7" s="157"/>
      <c r="F7" s="159"/>
      <c r="G7" s="159"/>
      <c r="H7" s="159"/>
      <c r="I7" s="160"/>
      <c r="J7" s="705"/>
      <c r="K7" s="20"/>
      <c r="L7" s="27" t="s">
        <v>32</v>
      </c>
      <c r="M7" s="157"/>
      <c r="N7" s="158"/>
      <c r="O7" s="157"/>
      <c r="P7" s="159"/>
      <c r="Q7" s="159"/>
      <c r="R7" s="159"/>
      <c r="S7" s="160"/>
    </row>
    <row r="8" spans="1:19" ht="13.9" customHeight="1" x14ac:dyDescent="0.25">
      <c r="A8" s="537">
        <v>1</v>
      </c>
      <c r="B8" s="454" t="s">
        <v>86</v>
      </c>
      <c r="C8" s="455" t="s">
        <v>34</v>
      </c>
      <c r="D8" s="455" t="s">
        <v>34</v>
      </c>
      <c r="E8" s="455" t="s">
        <v>34</v>
      </c>
      <c r="F8" s="455" t="s">
        <v>34</v>
      </c>
      <c r="G8" s="455" t="s">
        <v>34</v>
      </c>
      <c r="H8" s="455" t="s">
        <v>34</v>
      </c>
      <c r="I8" s="456" t="s">
        <v>34</v>
      </c>
      <c r="J8" s="705"/>
      <c r="K8" s="537">
        <v>1</v>
      </c>
      <c r="L8" s="454" t="s">
        <v>86</v>
      </c>
      <c r="M8" s="455" t="s">
        <v>34</v>
      </c>
      <c r="N8" s="455" t="s">
        <v>34</v>
      </c>
      <c r="O8" s="455" t="s">
        <v>34</v>
      </c>
      <c r="P8" s="455" t="s">
        <v>34</v>
      </c>
      <c r="Q8" s="455" t="s">
        <v>34</v>
      </c>
      <c r="R8" s="455" t="s">
        <v>34</v>
      </c>
      <c r="S8" s="456" t="s">
        <v>34</v>
      </c>
    </row>
    <row r="9" spans="1:19" ht="13.9" customHeight="1" x14ac:dyDescent="0.25">
      <c r="A9" s="538" t="s">
        <v>35</v>
      </c>
      <c r="B9" s="556" t="s">
        <v>87</v>
      </c>
      <c r="C9" s="457">
        <v>0</v>
      </c>
      <c r="D9" s="458">
        <v>0</v>
      </c>
      <c r="E9" s="457">
        <v>0</v>
      </c>
      <c r="F9" s="459">
        <v>0</v>
      </c>
      <c r="G9" s="459">
        <v>0</v>
      </c>
      <c r="H9" s="459">
        <v>0</v>
      </c>
      <c r="I9" s="458">
        <v>0</v>
      </c>
      <c r="J9" s="705"/>
      <c r="K9" s="538" t="s">
        <v>35</v>
      </c>
      <c r="L9" s="556" t="s">
        <v>87</v>
      </c>
      <c r="M9" s="457">
        <v>0</v>
      </c>
      <c r="N9" s="458">
        <v>0</v>
      </c>
      <c r="O9" s="457">
        <v>0</v>
      </c>
      <c r="P9" s="459">
        <v>0</v>
      </c>
      <c r="Q9" s="459">
        <v>0</v>
      </c>
      <c r="R9" s="459">
        <v>0</v>
      </c>
      <c r="S9" s="458">
        <v>0</v>
      </c>
    </row>
    <row r="10" spans="1:19" ht="13.9" customHeight="1" x14ac:dyDescent="0.25">
      <c r="A10" s="488" t="s">
        <v>37</v>
      </c>
      <c r="B10" s="557" t="s">
        <v>88</v>
      </c>
      <c r="C10" s="460">
        <v>0</v>
      </c>
      <c r="D10" s="461">
        <v>0</v>
      </c>
      <c r="E10" s="460">
        <v>0</v>
      </c>
      <c r="F10" s="462">
        <v>0</v>
      </c>
      <c r="G10" s="462">
        <v>0</v>
      </c>
      <c r="H10" s="462">
        <v>0</v>
      </c>
      <c r="I10" s="461">
        <v>0</v>
      </c>
      <c r="J10" s="705"/>
      <c r="K10" s="488" t="s">
        <v>37</v>
      </c>
      <c r="L10" s="557" t="s">
        <v>88</v>
      </c>
      <c r="M10" s="460">
        <v>0</v>
      </c>
      <c r="N10" s="461">
        <v>0</v>
      </c>
      <c r="O10" s="460">
        <v>0</v>
      </c>
      <c r="P10" s="462">
        <v>0</v>
      </c>
      <c r="Q10" s="462">
        <v>0</v>
      </c>
      <c r="R10" s="462">
        <v>0</v>
      </c>
      <c r="S10" s="461">
        <v>0</v>
      </c>
    </row>
    <row r="11" spans="1:19" ht="13.9" customHeight="1" x14ac:dyDescent="0.25">
      <c r="A11" s="539" t="s">
        <v>39</v>
      </c>
      <c r="B11" s="558" t="s">
        <v>89</v>
      </c>
      <c r="C11" s="463">
        <v>0</v>
      </c>
      <c r="D11" s="464">
        <v>0</v>
      </c>
      <c r="E11" s="463">
        <v>0</v>
      </c>
      <c r="F11" s="465">
        <v>0</v>
      </c>
      <c r="G11" s="465">
        <v>0</v>
      </c>
      <c r="H11" s="465">
        <v>0</v>
      </c>
      <c r="I11" s="464">
        <v>0</v>
      </c>
      <c r="J11" s="705"/>
      <c r="K11" s="539" t="s">
        <v>39</v>
      </c>
      <c r="L11" s="558" t="s">
        <v>89</v>
      </c>
      <c r="M11" s="463">
        <v>0</v>
      </c>
      <c r="N11" s="464">
        <v>0</v>
      </c>
      <c r="O11" s="463">
        <v>0</v>
      </c>
      <c r="P11" s="465">
        <v>0</v>
      </c>
      <c r="Q11" s="465">
        <v>0</v>
      </c>
      <c r="R11" s="465">
        <v>0</v>
      </c>
      <c r="S11" s="464">
        <v>0</v>
      </c>
    </row>
    <row r="12" spans="1:19" ht="13.9" customHeight="1" x14ac:dyDescent="0.25">
      <c r="A12" s="540" t="s">
        <v>41</v>
      </c>
      <c r="B12" s="559" t="s">
        <v>90</v>
      </c>
      <c r="C12" s="466">
        <f>SUM(C10:C11)</f>
        <v>0</v>
      </c>
      <c r="D12" s="467">
        <f t="shared" ref="D12:I12" si="0">SUM(D10:D11)</f>
        <v>0</v>
      </c>
      <c r="E12" s="466">
        <f t="shared" si="0"/>
        <v>0</v>
      </c>
      <c r="F12" s="468">
        <f t="shared" si="0"/>
        <v>0</v>
      </c>
      <c r="G12" s="468">
        <f t="shared" si="0"/>
        <v>0</v>
      </c>
      <c r="H12" s="468">
        <f t="shared" si="0"/>
        <v>0</v>
      </c>
      <c r="I12" s="467">
        <f t="shared" si="0"/>
        <v>0</v>
      </c>
      <c r="J12" s="705"/>
      <c r="K12" s="540" t="s">
        <v>41</v>
      </c>
      <c r="L12" s="559" t="s">
        <v>90</v>
      </c>
      <c r="M12" s="466">
        <f>SUM(M10:M11)</f>
        <v>0</v>
      </c>
      <c r="N12" s="467">
        <f t="shared" ref="N12:S12" si="1">SUM(N10:N11)</f>
        <v>0</v>
      </c>
      <c r="O12" s="466">
        <f t="shared" si="1"/>
        <v>0</v>
      </c>
      <c r="P12" s="468">
        <f t="shared" si="1"/>
        <v>0</v>
      </c>
      <c r="Q12" s="468">
        <f t="shared" si="1"/>
        <v>0</v>
      </c>
      <c r="R12" s="468">
        <f t="shared" si="1"/>
        <v>0</v>
      </c>
      <c r="S12" s="467">
        <f t="shared" si="1"/>
        <v>0</v>
      </c>
    </row>
    <row r="13" spans="1:19" ht="13.9" customHeight="1" x14ac:dyDescent="0.25">
      <c r="A13" s="541" t="s">
        <v>43</v>
      </c>
      <c r="B13" s="560" t="s">
        <v>91</v>
      </c>
      <c r="C13" s="469">
        <v>0</v>
      </c>
      <c r="D13" s="470">
        <v>0</v>
      </c>
      <c r="E13" s="469">
        <v>0</v>
      </c>
      <c r="F13" s="471">
        <v>0</v>
      </c>
      <c r="G13" s="471">
        <v>0</v>
      </c>
      <c r="H13" s="471">
        <v>0</v>
      </c>
      <c r="I13" s="470">
        <v>0</v>
      </c>
      <c r="J13" s="705"/>
      <c r="K13" s="541" t="s">
        <v>43</v>
      </c>
      <c r="L13" s="560" t="s">
        <v>91</v>
      </c>
      <c r="M13" s="469">
        <v>0</v>
      </c>
      <c r="N13" s="470">
        <v>0</v>
      </c>
      <c r="O13" s="469">
        <v>0</v>
      </c>
      <c r="P13" s="471">
        <v>0</v>
      </c>
      <c r="Q13" s="471">
        <v>0</v>
      </c>
      <c r="R13" s="471">
        <v>0</v>
      </c>
      <c r="S13" s="470">
        <v>0</v>
      </c>
    </row>
    <row r="14" spans="1:19" ht="13.9" customHeight="1" x14ac:dyDescent="0.25">
      <c r="A14" s="488" t="s">
        <v>45</v>
      </c>
      <c r="B14" s="557" t="s">
        <v>92</v>
      </c>
      <c r="C14" s="460">
        <v>0</v>
      </c>
      <c r="D14" s="461">
        <v>0</v>
      </c>
      <c r="E14" s="460">
        <v>0</v>
      </c>
      <c r="F14" s="462">
        <v>0</v>
      </c>
      <c r="G14" s="462">
        <v>0</v>
      </c>
      <c r="H14" s="462">
        <v>0</v>
      </c>
      <c r="I14" s="461">
        <v>0</v>
      </c>
      <c r="J14" s="705"/>
      <c r="K14" s="488" t="s">
        <v>45</v>
      </c>
      <c r="L14" s="557" t="s">
        <v>92</v>
      </c>
      <c r="M14" s="460">
        <v>0</v>
      </c>
      <c r="N14" s="461">
        <v>0</v>
      </c>
      <c r="O14" s="460">
        <v>0</v>
      </c>
      <c r="P14" s="462">
        <v>0</v>
      </c>
      <c r="Q14" s="462">
        <v>0</v>
      </c>
      <c r="R14" s="462">
        <v>0</v>
      </c>
      <c r="S14" s="461">
        <v>0</v>
      </c>
    </row>
    <row r="15" spans="1:19" ht="13.9" customHeight="1" x14ac:dyDescent="0.25">
      <c r="A15" s="488" t="s">
        <v>47</v>
      </c>
      <c r="B15" s="557" t="s">
        <v>93</v>
      </c>
      <c r="C15" s="460">
        <v>0</v>
      </c>
      <c r="D15" s="461">
        <v>0</v>
      </c>
      <c r="E15" s="460">
        <v>0</v>
      </c>
      <c r="F15" s="462">
        <v>0</v>
      </c>
      <c r="G15" s="462">
        <v>0</v>
      </c>
      <c r="H15" s="462">
        <v>0</v>
      </c>
      <c r="I15" s="461">
        <v>0</v>
      </c>
      <c r="J15" s="705"/>
      <c r="K15" s="488" t="s">
        <v>47</v>
      </c>
      <c r="L15" s="557" t="s">
        <v>93</v>
      </c>
      <c r="M15" s="460">
        <v>0</v>
      </c>
      <c r="N15" s="461">
        <v>0</v>
      </c>
      <c r="O15" s="460">
        <v>0</v>
      </c>
      <c r="P15" s="462">
        <v>0</v>
      </c>
      <c r="Q15" s="462">
        <v>0</v>
      </c>
      <c r="R15" s="462">
        <v>0</v>
      </c>
      <c r="S15" s="461">
        <v>0</v>
      </c>
    </row>
    <row r="16" spans="1:19" ht="13.9" customHeight="1" x14ac:dyDescent="0.25">
      <c r="A16" s="488" t="s">
        <v>94</v>
      </c>
      <c r="B16" s="557" t="s">
        <v>95</v>
      </c>
      <c r="C16" s="460">
        <v>0</v>
      </c>
      <c r="D16" s="461">
        <v>0</v>
      </c>
      <c r="E16" s="460">
        <v>0</v>
      </c>
      <c r="F16" s="462">
        <v>0</v>
      </c>
      <c r="G16" s="462">
        <v>0</v>
      </c>
      <c r="H16" s="462">
        <v>0</v>
      </c>
      <c r="I16" s="461">
        <v>0</v>
      </c>
      <c r="J16" s="705"/>
      <c r="K16" s="488" t="s">
        <v>94</v>
      </c>
      <c r="L16" s="557" t="s">
        <v>95</v>
      </c>
      <c r="M16" s="460">
        <v>0</v>
      </c>
      <c r="N16" s="461">
        <v>0</v>
      </c>
      <c r="O16" s="460">
        <v>0</v>
      </c>
      <c r="P16" s="462">
        <v>0</v>
      </c>
      <c r="Q16" s="462">
        <v>0</v>
      </c>
      <c r="R16" s="462">
        <v>0</v>
      </c>
      <c r="S16" s="461">
        <v>0</v>
      </c>
    </row>
    <row r="17" spans="1:19" ht="13.9" customHeight="1" x14ac:dyDescent="0.25">
      <c r="A17" s="488" t="s">
        <v>96</v>
      </c>
      <c r="B17" s="557" t="s">
        <v>97</v>
      </c>
      <c r="C17" s="460">
        <v>0</v>
      </c>
      <c r="D17" s="461">
        <v>0</v>
      </c>
      <c r="E17" s="460">
        <v>0</v>
      </c>
      <c r="F17" s="462">
        <v>0</v>
      </c>
      <c r="G17" s="462">
        <v>0</v>
      </c>
      <c r="H17" s="462">
        <v>0</v>
      </c>
      <c r="I17" s="461">
        <v>0</v>
      </c>
      <c r="J17" s="705"/>
      <c r="K17" s="488" t="s">
        <v>96</v>
      </c>
      <c r="L17" s="557" t="s">
        <v>97</v>
      </c>
      <c r="M17" s="460">
        <v>0</v>
      </c>
      <c r="N17" s="461">
        <v>0</v>
      </c>
      <c r="O17" s="460">
        <v>0</v>
      </c>
      <c r="P17" s="462">
        <v>0</v>
      </c>
      <c r="Q17" s="462">
        <v>0</v>
      </c>
      <c r="R17" s="462">
        <v>0</v>
      </c>
      <c r="S17" s="461">
        <v>0</v>
      </c>
    </row>
    <row r="18" spans="1:19" ht="13.9" customHeight="1" x14ac:dyDescent="0.25">
      <c r="A18" s="488" t="s">
        <v>98</v>
      </c>
      <c r="B18" s="557" t="s">
        <v>99</v>
      </c>
      <c r="C18" s="460">
        <v>0</v>
      </c>
      <c r="D18" s="461">
        <v>0</v>
      </c>
      <c r="E18" s="460">
        <v>0</v>
      </c>
      <c r="F18" s="462">
        <v>0</v>
      </c>
      <c r="G18" s="462">
        <v>0</v>
      </c>
      <c r="H18" s="462">
        <v>0</v>
      </c>
      <c r="I18" s="461">
        <v>0</v>
      </c>
      <c r="J18" s="706"/>
      <c r="K18" s="488" t="s">
        <v>98</v>
      </c>
      <c r="L18" s="557" t="s">
        <v>99</v>
      </c>
      <c r="M18" s="460">
        <v>0</v>
      </c>
      <c r="N18" s="461">
        <v>0</v>
      </c>
      <c r="O18" s="460">
        <v>0</v>
      </c>
      <c r="P18" s="462">
        <v>0</v>
      </c>
      <c r="Q18" s="462">
        <v>0</v>
      </c>
      <c r="R18" s="462">
        <v>0</v>
      </c>
      <c r="S18" s="461">
        <v>0</v>
      </c>
    </row>
    <row r="19" spans="1:19" ht="13.9" customHeight="1" x14ac:dyDescent="0.25">
      <c r="A19" s="542" t="s">
        <v>100</v>
      </c>
      <c r="B19" s="561" t="s">
        <v>101</v>
      </c>
      <c r="C19" s="472">
        <v>0</v>
      </c>
      <c r="D19" s="473">
        <v>0</v>
      </c>
      <c r="E19" s="472">
        <v>0</v>
      </c>
      <c r="F19" s="474">
        <v>0</v>
      </c>
      <c r="G19" s="474">
        <v>0</v>
      </c>
      <c r="H19" s="474">
        <v>0</v>
      </c>
      <c r="I19" s="473">
        <v>0</v>
      </c>
      <c r="J19" s="705"/>
      <c r="K19" s="542" t="s">
        <v>100</v>
      </c>
      <c r="L19" s="561" t="s">
        <v>101</v>
      </c>
      <c r="M19" s="472">
        <v>0</v>
      </c>
      <c r="N19" s="473">
        <v>0</v>
      </c>
      <c r="O19" s="472">
        <v>0</v>
      </c>
      <c r="P19" s="474">
        <v>0</v>
      </c>
      <c r="Q19" s="474">
        <v>0</v>
      </c>
      <c r="R19" s="474">
        <v>0</v>
      </c>
      <c r="S19" s="473">
        <v>0</v>
      </c>
    </row>
    <row r="20" spans="1:19" ht="13.9" customHeight="1" x14ac:dyDescent="0.25">
      <c r="A20" s="540" t="s">
        <v>102</v>
      </c>
      <c r="B20" s="475" t="s">
        <v>103</v>
      </c>
      <c r="C20" s="466">
        <f>SUM(C9:C11,C13:C19)</f>
        <v>0</v>
      </c>
      <c r="D20" s="467">
        <f t="shared" ref="D20:I20" si="2">SUM(D9:D11,D13:D19)</f>
        <v>0</v>
      </c>
      <c r="E20" s="466">
        <f t="shared" si="2"/>
        <v>0</v>
      </c>
      <c r="F20" s="468">
        <f t="shared" si="2"/>
        <v>0</v>
      </c>
      <c r="G20" s="468">
        <f t="shared" si="2"/>
        <v>0</v>
      </c>
      <c r="H20" s="468">
        <f t="shared" si="2"/>
        <v>0</v>
      </c>
      <c r="I20" s="467">
        <f t="shared" si="2"/>
        <v>0</v>
      </c>
      <c r="J20" s="705"/>
      <c r="K20" s="540" t="s">
        <v>102</v>
      </c>
      <c r="L20" s="475" t="s">
        <v>103</v>
      </c>
      <c r="M20" s="466">
        <f>SUM(M9:M11,M13:M19)</f>
        <v>0</v>
      </c>
      <c r="N20" s="467">
        <f t="shared" ref="N20:S20" si="3">SUM(N9:N11,N13:N19)</f>
        <v>0</v>
      </c>
      <c r="O20" s="466">
        <f t="shared" si="3"/>
        <v>0</v>
      </c>
      <c r="P20" s="468">
        <f t="shared" si="3"/>
        <v>0</v>
      </c>
      <c r="Q20" s="468">
        <f t="shared" si="3"/>
        <v>0</v>
      </c>
      <c r="R20" s="468">
        <f t="shared" si="3"/>
        <v>0</v>
      </c>
      <c r="S20" s="467">
        <f t="shared" si="3"/>
        <v>0</v>
      </c>
    </row>
    <row r="21" spans="1:19" ht="13.9" customHeight="1" x14ac:dyDescent="0.25">
      <c r="A21" s="543"/>
      <c r="B21" s="476"/>
      <c r="C21" s="477"/>
      <c r="D21" s="477"/>
      <c r="E21" s="477"/>
      <c r="F21" s="477"/>
      <c r="G21" s="477"/>
      <c r="H21" s="477"/>
      <c r="I21" s="478"/>
      <c r="J21" s="705"/>
      <c r="K21" s="543"/>
      <c r="L21" s="476"/>
      <c r="M21" s="477"/>
      <c r="N21" s="477"/>
      <c r="O21" s="477"/>
      <c r="P21" s="477"/>
      <c r="Q21" s="477"/>
      <c r="R21" s="477"/>
      <c r="S21" s="478"/>
    </row>
    <row r="22" spans="1:19" ht="13.9" customHeight="1" x14ac:dyDescent="0.25">
      <c r="A22" s="537">
        <v>2</v>
      </c>
      <c r="B22" s="454" t="s">
        <v>104</v>
      </c>
      <c r="C22" s="479" t="s">
        <v>34</v>
      </c>
      <c r="D22" s="479" t="s">
        <v>34</v>
      </c>
      <c r="E22" s="479" t="s">
        <v>34</v>
      </c>
      <c r="F22" s="479" t="s">
        <v>34</v>
      </c>
      <c r="G22" s="479" t="s">
        <v>34</v>
      </c>
      <c r="H22" s="479" t="s">
        <v>34</v>
      </c>
      <c r="I22" s="480" t="s">
        <v>34</v>
      </c>
      <c r="J22" s="705"/>
      <c r="K22" s="537">
        <v>2</v>
      </c>
      <c r="L22" s="454" t="s">
        <v>104</v>
      </c>
      <c r="M22" s="479" t="s">
        <v>34</v>
      </c>
      <c r="N22" s="479" t="s">
        <v>34</v>
      </c>
      <c r="O22" s="479" t="s">
        <v>34</v>
      </c>
      <c r="P22" s="479" t="s">
        <v>34</v>
      </c>
      <c r="Q22" s="479" t="s">
        <v>34</v>
      </c>
      <c r="R22" s="479" t="s">
        <v>34</v>
      </c>
      <c r="S22" s="480" t="s">
        <v>34</v>
      </c>
    </row>
    <row r="23" spans="1:19" ht="13.9" customHeight="1" x14ac:dyDescent="0.25">
      <c r="A23" s="538" t="s">
        <v>50</v>
      </c>
      <c r="B23" s="562" t="s">
        <v>105</v>
      </c>
      <c r="C23" s="457">
        <v>0</v>
      </c>
      <c r="D23" s="458">
        <v>0</v>
      </c>
      <c r="E23" s="457">
        <v>0</v>
      </c>
      <c r="F23" s="459">
        <v>0</v>
      </c>
      <c r="G23" s="459">
        <v>0</v>
      </c>
      <c r="H23" s="459">
        <v>0</v>
      </c>
      <c r="I23" s="458">
        <v>0</v>
      </c>
      <c r="J23" s="705"/>
      <c r="K23" s="538" t="s">
        <v>50</v>
      </c>
      <c r="L23" s="562" t="s">
        <v>105</v>
      </c>
      <c r="M23" s="457">
        <v>0</v>
      </c>
      <c r="N23" s="458">
        <v>0</v>
      </c>
      <c r="O23" s="457">
        <v>0</v>
      </c>
      <c r="P23" s="459">
        <v>0</v>
      </c>
      <c r="Q23" s="459">
        <v>0</v>
      </c>
      <c r="R23" s="459">
        <v>0</v>
      </c>
      <c r="S23" s="458">
        <v>0</v>
      </c>
    </row>
    <row r="24" spans="1:19" ht="13.9" customHeight="1" x14ac:dyDescent="0.25">
      <c r="A24" s="488" t="s">
        <v>52</v>
      </c>
      <c r="B24" s="557" t="s">
        <v>106</v>
      </c>
      <c r="C24" s="460">
        <v>0</v>
      </c>
      <c r="D24" s="461">
        <v>0</v>
      </c>
      <c r="E24" s="460">
        <v>0</v>
      </c>
      <c r="F24" s="462">
        <v>0</v>
      </c>
      <c r="G24" s="462">
        <v>0</v>
      </c>
      <c r="H24" s="462">
        <v>0</v>
      </c>
      <c r="I24" s="461">
        <v>0</v>
      </c>
      <c r="J24" s="705"/>
      <c r="K24" s="488" t="s">
        <v>52</v>
      </c>
      <c r="L24" s="557" t="s">
        <v>106</v>
      </c>
      <c r="M24" s="460">
        <v>0</v>
      </c>
      <c r="N24" s="461">
        <v>0</v>
      </c>
      <c r="O24" s="460">
        <v>0</v>
      </c>
      <c r="P24" s="462">
        <v>0</v>
      </c>
      <c r="Q24" s="462">
        <v>0</v>
      </c>
      <c r="R24" s="462">
        <v>0</v>
      </c>
      <c r="S24" s="461">
        <v>0</v>
      </c>
    </row>
    <row r="25" spans="1:19" ht="13.9" customHeight="1" x14ac:dyDescent="0.25">
      <c r="A25" s="488" t="s">
        <v>54</v>
      </c>
      <c r="B25" s="557" t="s">
        <v>93</v>
      </c>
      <c r="C25" s="460">
        <v>0</v>
      </c>
      <c r="D25" s="461">
        <v>0</v>
      </c>
      <c r="E25" s="460">
        <v>0</v>
      </c>
      <c r="F25" s="462">
        <v>0</v>
      </c>
      <c r="G25" s="462">
        <v>0</v>
      </c>
      <c r="H25" s="462">
        <v>0</v>
      </c>
      <c r="I25" s="461">
        <v>0</v>
      </c>
      <c r="J25" s="705"/>
      <c r="K25" s="488" t="s">
        <v>54</v>
      </c>
      <c r="L25" s="557" t="s">
        <v>93</v>
      </c>
      <c r="M25" s="460">
        <v>0</v>
      </c>
      <c r="N25" s="461">
        <v>0</v>
      </c>
      <c r="O25" s="460">
        <v>0</v>
      </c>
      <c r="P25" s="462">
        <v>0</v>
      </c>
      <c r="Q25" s="462">
        <v>0</v>
      </c>
      <c r="R25" s="462">
        <v>0</v>
      </c>
      <c r="S25" s="461">
        <v>0</v>
      </c>
    </row>
    <row r="26" spans="1:19" ht="13.9" customHeight="1" x14ac:dyDescent="0.25">
      <c r="A26" s="488" t="s">
        <v>56</v>
      </c>
      <c r="B26" s="557" t="s">
        <v>107</v>
      </c>
      <c r="C26" s="460">
        <v>0</v>
      </c>
      <c r="D26" s="461">
        <v>0</v>
      </c>
      <c r="E26" s="460">
        <v>0</v>
      </c>
      <c r="F26" s="462">
        <v>0</v>
      </c>
      <c r="G26" s="462">
        <v>0</v>
      </c>
      <c r="H26" s="462">
        <v>0</v>
      </c>
      <c r="I26" s="461">
        <v>0</v>
      </c>
      <c r="J26" s="705"/>
      <c r="K26" s="488" t="s">
        <v>56</v>
      </c>
      <c r="L26" s="557" t="s">
        <v>107</v>
      </c>
      <c r="M26" s="460">
        <v>0</v>
      </c>
      <c r="N26" s="461">
        <v>0</v>
      </c>
      <c r="O26" s="460">
        <v>0</v>
      </c>
      <c r="P26" s="462">
        <v>0</v>
      </c>
      <c r="Q26" s="462">
        <v>0</v>
      </c>
      <c r="R26" s="462">
        <v>0</v>
      </c>
      <c r="S26" s="461">
        <v>0</v>
      </c>
    </row>
    <row r="27" spans="1:19" ht="13.9" customHeight="1" x14ac:dyDescent="0.25">
      <c r="A27" s="488" t="s">
        <v>58</v>
      </c>
      <c r="B27" s="557" t="s">
        <v>108</v>
      </c>
      <c r="C27" s="460">
        <v>0</v>
      </c>
      <c r="D27" s="461">
        <v>0</v>
      </c>
      <c r="E27" s="460">
        <v>0</v>
      </c>
      <c r="F27" s="462">
        <v>0</v>
      </c>
      <c r="G27" s="462">
        <v>0</v>
      </c>
      <c r="H27" s="462">
        <v>0</v>
      </c>
      <c r="I27" s="461">
        <v>0</v>
      </c>
      <c r="J27" s="705"/>
      <c r="K27" s="488" t="s">
        <v>58</v>
      </c>
      <c r="L27" s="557" t="s">
        <v>108</v>
      </c>
      <c r="M27" s="460">
        <v>0</v>
      </c>
      <c r="N27" s="461">
        <v>0</v>
      </c>
      <c r="O27" s="460">
        <v>0</v>
      </c>
      <c r="P27" s="462">
        <v>0</v>
      </c>
      <c r="Q27" s="462">
        <v>0</v>
      </c>
      <c r="R27" s="462">
        <v>0</v>
      </c>
      <c r="S27" s="461">
        <v>0</v>
      </c>
    </row>
    <row r="28" spans="1:19" ht="13.9" customHeight="1" x14ac:dyDescent="0.25">
      <c r="A28" s="488" t="s">
        <v>60</v>
      </c>
      <c r="B28" s="557" t="s">
        <v>109</v>
      </c>
      <c r="C28" s="460">
        <v>0</v>
      </c>
      <c r="D28" s="461">
        <v>0</v>
      </c>
      <c r="E28" s="460">
        <v>0</v>
      </c>
      <c r="F28" s="462">
        <v>0</v>
      </c>
      <c r="G28" s="462">
        <v>0</v>
      </c>
      <c r="H28" s="462">
        <v>0</v>
      </c>
      <c r="I28" s="461">
        <v>0</v>
      </c>
      <c r="J28" s="705"/>
      <c r="K28" s="488" t="s">
        <v>60</v>
      </c>
      <c r="L28" s="557" t="s">
        <v>109</v>
      </c>
      <c r="M28" s="460">
        <v>0</v>
      </c>
      <c r="N28" s="461">
        <v>0</v>
      </c>
      <c r="O28" s="460">
        <v>0</v>
      </c>
      <c r="P28" s="462">
        <v>0</v>
      </c>
      <c r="Q28" s="462">
        <v>0</v>
      </c>
      <c r="R28" s="462">
        <v>0</v>
      </c>
      <c r="S28" s="461">
        <v>0</v>
      </c>
    </row>
    <row r="29" spans="1:19" ht="13.9" customHeight="1" x14ac:dyDescent="0.25">
      <c r="A29" s="542" t="s">
        <v>110</v>
      </c>
      <c r="B29" s="561" t="s">
        <v>111</v>
      </c>
      <c r="C29" s="472">
        <v>0</v>
      </c>
      <c r="D29" s="473">
        <v>0</v>
      </c>
      <c r="E29" s="472">
        <v>0</v>
      </c>
      <c r="F29" s="474">
        <v>0</v>
      </c>
      <c r="G29" s="474">
        <v>0</v>
      </c>
      <c r="H29" s="474">
        <v>0</v>
      </c>
      <c r="I29" s="473">
        <v>0</v>
      </c>
      <c r="J29" s="705"/>
      <c r="K29" s="542" t="s">
        <v>110</v>
      </c>
      <c r="L29" s="561" t="s">
        <v>111</v>
      </c>
      <c r="M29" s="472">
        <v>0</v>
      </c>
      <c r="N29" s="473">
        <v>0</v>
      </c>
      <c r="O29" s="472">
        <v>0</v>
      </c>
      <c r="P29" s="474">
        <v>0</v>
      </c>
      <c r="Q29" s="474">
        <v>0</v>
      </c>
      <c r="R29" s="474">
        <v>0</v>
      </c>
      <c r="S29" s="473">
        <v>0</v>
      </c>
    </row>
    <row r="30" spans="1:19" ht="13.9" customHeight="1" x14ac:dyDescent="0.25">
      <c r="A30" s="540" t="s">
        <v>112</v>
      </c>
      <c r="B30" s="475" t="s">
        <v>113</v>
      </c>
      <c r="C30" s="466">
        <f>SUM(C23:C29)</f>
        <v>0</v>
      </c>
      <c r="D30" s="467">
        <f t="shared" ref="D30:I30" si="4">SUM(D23:D29)</f>
        <v>0</v>
      </c>
      <c r="E30" s="466">
        <f t="shared" si="4"/>
        <v>0</v>
      </c>
      <c r="F30" s="468">
        <f t="shared" si="4"/>
        <v>0</v>
      </c>
      <c r="G30" s="468">
        <f t="shared" si="4"/>
        <v>0</v>
      </c>
      <c r="H30" s="468">
        <f t="shared" si="4"/>
        <v>0</v>
      </c>
      <c r="I30" s="467">
        <f t="shared" si="4"/>
        <v>0</v>
      </c>
      <c r="J30" s="705"/>
      <c r="K30" s="540" t="s">
        <v>112</v>
      </c>
      <c r="L30" s="475" t="s">
        <v>113</v>
      </c>
      <c r="M30" s="466">
        <f>SUM(M23:M29)</f>
        <v>0</v>
      </c>
      <c r="N30" s="467">
        <f t="shared" ref="N30:S30" si="5">SUM(N23:N29)</f>
        <v>0</v>
      </c>
      <c r="O30" s="466">
        <f t="shared" si="5"/>
        <v>0</v>
      </c>
      <c r="P30" s="468">
        <f t="shared" si="5"/>
        <v>0</v>
      </c>
      <c r="Q30" s="468">
        <f t="shared" si="5"/>
        <v>0</v>
      </c>
      <c r="R30" s="468">
        <f t="shared" si="5"/>
        <v>0</v>
      </c>
      <c r="S30" s="467">
        <f t="shared" si="5"/>
        <v>0</v>
      </c>
    </row>
    <row r="31" spans="1:19" ht="13.9" customHeight="1" x14ac:dyDescent="0.25">
      <c r="A31" s="543"/>
      <c r="B31" s="476"/>
      <c r="C31" s="477"/>
      <c r="D31" s="477"/>
      <c r="E31" s="477"/>
      <c r="F31" s="477"/>
      <c r="G31" s="477"/>
      <c r="H31" s="477"/>
      <c r="I31" s="478"/>
      <c r="J31" s="705"/>
      <c r="K31" s="543"/>
      <c r="L31" s="476"/>
      <c r="M31" s="477"/>
      <c r="N31" s="477"/>
      <c r="O31" s="477"/>
      <c r="P31" s="477"/>
      <c r="Q31" s="477"/>
      <c r="R31" s="477"/>
      <c r="S31" s="478"/>
    </row>
    <row r="32" spans="1:19" ht="13.9" customHeight="1" x14ac:dyDescent="0.25">
      <c r="A32" s="537">
        <v>3</v>
      </c>
      <c r="B32" s="454" t="s">
        <v>114</v>
      </c>
      <c r="C32" s="479" t="s">
        <v>34</v>
      </c>
      <c r="D32" s="479" t="s">
        <v>34</v>
      </c>
      <c r="E32" s="479" t="s">
        <v>34</v>
      </c>
      <c r="F32" s="479" t="s">
        <v>34</v>
      </c>
      <c r="G32" s="479" t="s">
        <v>34</v>
      </c>
      <c r="H32" s="479" t="s">
        <v>34</v>
      </c>
      <c r="I32" s="480" t="s">
        <v>34</v>
      </c>
      <c r="J32" s="705"/>
      <c r="K32" s="537">
        <v>3</v>
      </c>
      <c r="L32" s="454" t="s">
        <v>114</v>
      </c>
      <c r="M32" s="479" t="s">
        <v>34</v>
      </c>
      <c r="N32" s="479" t="s">
        <v>34</v>
      </c>
      <c r="O32" s="479" t="s">
        <v>34</v>
      </c>
      <c r="P32" s="479" t="s">
        <v>34</v>
      </c>
      <c r="Q32" s="479" t="s">
        <v>34</v>
      </c>
      <c r="R32" s="479" t="s">
        <v>34</v>
      </c>
      <c r="S32" s="480" t="s">
        <v>34</v>
      </c>
    </row>
    <row r="33" spans="1:19" ht="13.9" customHeight="1" x14ac:dyDescent="0.25">
      <c r="A33" s="538" t="s">
        <v>115</v>
      </c>
      <c r="B33" s="562" t="s">
        <v>116</v>
      </c>
      <c r="C33" s="457">
        <v>0</v>
      </c>
      <c r="D33" s="458">
        <v>0</v>
      </c>
      <c r="E33" s="457">
        <v>0</v>
      </c>
      <c r="F33" s="459">
        <v>0</v>
      </c>
      <c r="G33" s="459">
        <v>0</v>
      </c>
      <c r="H33" s="459">
        <v>0</v>
      </c>
      <c r="I33" s="458">
        <v>0</v>
      </c>
      <c r="J33" s="705"/>
      <c r="K33" s="538" t="s">
        <v>115</v>
      </c>
      <c r="L33" s="562" t="s">
        <v>116</v>
      </c>
      <c r="M33" s="457">
        <v>0</v>
      </c>
      <c r="N33" s="458">
        <v>0</v>
      </c>
      <c r="O33" s="457">
        <v>0</v>
      </c>
      <c r="P33" s="459">
        <v>0</v>
      </c>
      <c r="Q33" s="459">
        <v>0</v>
      </c>
      <c r="R33" s="459">
        <v>0</v>
      </c>
      <c r="S33" s="458">
        <v>0</v>
      </c>
    </row>
    <row r="34" spans="1:19" ht="13.9" customHeight="1" x14ac:dyDescent="0.25">
      <c r="A34" s="488" t="s">
        <v>117</v>
      </c>
      <c r="B34" s="557" t="s">
        <v>118</v>
      </c>
      <c r="C34" s="460">
        <v>0</v>
      </c>
      <c r="D34" s="461">
        <v>0</v>
      </c>
      <c r="E34" s="460">
        <v>0</v>
      </c>
      <c r="F34" s="462">
        <v>0</v>
      </c>
      <c r="G34" s="462">
        <v>0</v>
      </c>
      <c r="H34" s="462">
        <v>0</v>
      </c>
      <c r="I34" s="461">
        <v>0</v>
      </c>
      <c r="J34" s="705"/>
      <c r="K34" s="488" t="s">
        <v>117</v>
      </c>
      <c r="L34" s="557" t="s">
        <v>118</v>
      </c>
      <c r="M34" s="460">
        <v>0</v>
      </c>
      <c r="N34" s="461">
        <v>0</v>
      </c>
      <c r="O34" s="460">
        <v>0</v>
      </c>
      <c r="P34" s="462">
        <v>0</v>
      </c>
      <c r="Q34" s="462">
        <v>0</v>
      </c>
      <c r="R34" s="462">
        <v>0</v>
      </c>
      <c r="S34" s="461">
        <v>0</v>
      </c>
    </row>
    <row r="35" spans="1:19" ht="13.9" customHeight="1" x14ac:dyDescent="0.25">
      <c r="A35" s="488" t="s">
        <v>119</v>
      </c>
      <c r="B35" s="563" t="s">
        <v>120</v>
      </c>
      <c r="C35" s="460">
        <v>0</v>
      </c>
      <c r="D35" s="461">
        <v>0</v>
      </c>
      <c r="E35" s="460">
        <v>0</v>
      </c>
      <c r="F35" s="462">
        <v>0</v>
      </c>
      <c r="G35" s="462">
        <v>0</v>
      </c>
      <c r="H35" s="462">
        <v>0</v>
      </c>
      <c r="I35" s="461">
        <v>0</v>
      </c>
      <c r="J35" s="705"/>
      <c r="K35" s="488" t="s">
        <v>119</v>
      </c>
      <c r="L35" s="563" t="s">
        <v>120</v>
      </c>
      <c r="M35" s="460">
        <v>0</v>
      </c>
      <c r="N35" s="461">
        <v>0</v>
      </c>
      <c r="O35" s="460">
        <v>0</v>
      </c>
      <c r="P35" s="462">
        <v>0</v>
      </c>
      <c r="Q35" s="462">
        <v>0</v>
      </c>
      <c r="R35" s="462">
        <v>0</v>
      </c>
      <c r="S35" s="461">
        <v>0</v>
      </c>
    </row>
    <row r="36" spans="1:19" ht="13.9" customHeight="1" x14ac:dyDescent="0.25">
      <c r="A36" s="488" t="s">
        <v>121</v>
      </c>
      <c r="B36" s="557" t="s">
        <v>122</v>
      </c>
      <c r="C36" s="460">
        <v>0</v>
      </c>
      <c r="D36" s="461">
        <v>0</v>
      </c>
      <c r="E36" s="460">
        <v>0</v>
      </c>
      <c r="F36" s="462">
        <v>0</v>
      </c>
      <c r="G36" s="462">
        <v>0</v>
      </c>
      <c r="H36" s="462">
        <v>0</v>
      </c>
      <c r="I36" s="461">
        <v>0</v>
      </c>
      <c r="J36" s="705"/>
      <c r="K36" s="488" t="s">
        <v>121</v>
      </c>
      <c r="L36" s="557" t="s">
        <v>122</v>
      </c>
      <c r="M36" s="460">
        <v>0</v>
      </c>
      <c r="N36" s="461">
        <v>0</v>
      </c>
      <c r="O36" s="460">
        <v>0</v>
      </c>
      <c r="P36" s="462">
        <v>0</v>
      </c>
      <c r="Q36" s="462">
        <v>0</v>
      </c>
      <c r="R36" s="462">
        <v>0</v>
      </c>
      <c r="S36" s="461">
        <v>0</v>
      </c>
    </row>
    <row r="37" spans="1:19" ht="13.9" customHeight="1" x14ac:dyDescent="0.25">
      <c r="A37" s="488" t="s">
        <v>123</v>
      </c>
      <c r="B37" s="557" t="s">
        <v>124</v>
      </c>
      <c r="C37" s="460">
        <v>0</v>
      </c>
      <c r="D37" s="461">
        <v>0</v>
      </c>
      <c r="E37" s="460">
        <v>0</v>
      </c>
      <c r="F37" s="462">
        <v>0</v>
      </c>
      <c r="G37" s="462">
        <v>0</v>
      </c>
      <c r="H37" s="462">
        <v>0</v>
      </c>
      <c r="I37" s="461">
        <v>0</v>
      </c>
      <c r="J37" s="705"/>
      <c r="K37" s="488" t="s">
        <v>123</v>
      </c>
      <c r="L37" s="557" t="s">
        <v>124</v>
      </c>
      <c r="M37" s="460">
        <v>0</v>
      </c>
      <c r="N37" s="461">
        <v>0</v>
      </c>
      <c r="O37" s="460">
        <v>0</v>
      </c>
      <c r="P37" s="462">
        <v>0</v>
      </c>
      <c r="Q37" s="462">
        <v>0</v>
      </c>
      <c r="R37" s="462">
        <v>0</v>
      </c>
      <c r="S37" s="461">
        <v>0</v>
      </c>
    </row>
    <row r="38" spans="1:19" ht="13.9" customHeight="1" x14ac:dyDescent="0.25">
      <c r="A38" s="488" t="s">
        <v>125</v>
      </c>
      <c r="B38" s="557" t="s">
        <v>126</v>
      </c>
      <c r="C38" s="460">
        <v>0</v>
      </c>
      <c r="D38" s="461">
        <v>0</v>
      </c>
      <c r="E38" s="460">
        <v>0</v>
      </c>
      <c r="F38" s="462">
        <v>0</v>
      </c>
      <c r="G38" s="462">
        <v>0</v>
      </c>
      <c r="H38" s="462">
        <v>0</v>
      </c>
      <c r="I38" s="461">
        <v>0</v>
      </c>
      <c r="J38" s="705"/>
      <c r="K38" s="488" t="s">
        <v>125</v>
      </c>
      <c r="L38" s="557" t="s">
        <v>126</v>
      </c>
      <c r="M38" s="460">
        <v>0</v>
      </c>
      <c r="N38" s="461">
        <v>0</v>
      </c>
      <c r="O38" s="460">
        <v>0</v>
      </c>
      <c r="P38" s="462">
        <v>0</v>
      </c>
      <c r="Q38" s="462">
        <v>0</v>
      </c>
      <c r="R38" s="462">
        <v>0</v>
      </c>
      <c r="S38" s="461">
        <v>0</v>
      </c>
    </row>
    <row r="39" spans="1:19" ht="13.9" customHeight="1" x14ac:dyDescent="0.25">
      <c r="A39" s="542" t="s">
        <v>127</v>
      </c>
      <c r="B39" s="561" t="s">
        <v>128</v>
      </c>
      <c r="C39" s="472">
        <v>0</v>
      </c>
      <c r="D39" s="473">
        <v>0</v>
      </c>
      <c r="E39" s="472">
        <v>0</v>
      </c>
      <c r="F39" s="474">
        <v>0</v>
      </c>
      <c r="G39" s="474">
        <v>0</v>
      </c>
      <c r="H39" s="474">
        <v>0</v>
      </c>
      <c r="I39" s="473">
        <v>0</v>
      </c>
      <c r="J39" s="705"/>
      <c r="K39" s="542" t="s">
        <v>127</v>
      </c>
      <c r="L39" s="561" t="s">
        <v>128</v>
      </c>
      <c r="M39" s="472">
        <v>0</v>
      </c>
      <c r="N39" s="473">
        <v>0</v>
      </c>
      <c r="O39" s="472">
        <v>0</v>
      </c>
      <c r="P39" s="474">
        <v>0</v>
      </c>
      <c r="Q39" s="474">
        <v>0</v>
      </c>
      <c r="R39" s="474">
        <v>0</v>
      </c>
      <c r="S39" s="473">
        <v>0</v>
      </c>
    </row>
    <row r="40" spans="1:19" ht="13.9" customHeight="1" x14ac:dyDescent="0.25">
      <c r="A40" s="540" t="s">
        <v>129</v>
      </c>
      <c r="B40" s="475" t="s">
        <v>130</v>
      </c>
      <c r="C40" s="466">
        <f>SUM(C33:C39)</f>
        <v>0</v>
      </c>
      <c r="D40" s="467">
        <f t="shared" ref="D40:I40" si="6">SUM(D33:D39)</f>
        <v>0</v>
      </c>
      <c r="E40" s="466">
        <f t="shared" si="6"/>
        <v>0</v>
      </c>
      <c r="F40" s="468">
        <f t="shared" si="6"/>
        <v>0</v>
      </c>
      <c r="G40" s="468">
        <f t="shared" si="6"/>
        <v>0</v>
      </c>
      <c r="H40" s="468">
        <f t="shared" si="6"/>
        <v>0</v>
      </c>
      <c r="I40" s="467">
        <f t="shared" si="6"/>
        <v>0</v>
      </c>
      <c r="J40" s="705"/>
      <c r="K40" s="540" t="s">
        <v>129</v>
      </c>
      <c r="L40" s="475" t="s">
        <v>130</v>
      </c>
      <c r="M40" s="466">
        <f>SUM(M33:M39)</f>
        <v>0</v>
      </c>
      <c r="N40" s="467">
        <f t="shared" ref="N40:S40" si="7">SUM(N33:N39)</f>
        <v>0</v>
      </c>
      <c r="O40" s="466">
        <f t="shared" si="7"/>
        <v>0</v>
      </c>
      <c r="P40" s="468">
        <f t="shared" si="7"/>
        <v>0</v>
      </c>
      <c r="Q40" s="468">
        <f t="shared" si="7"/>
        <v>0</v>
      </c>
      <c r="R40" s="468">
        <f t="shared" si="7"/>
        <v>0</v>
      </c>
      <c r="S40" s="467">
        <f t="shared" si="7"/>
        <v>0</v>
      </c>
    </row>
    <row r="41" spans="1:19" ht="13.9" customHeight="1" x14ac:dyDescent="0.25">
      <c r="A41" s="543"/>
      <c r="B41" s="476"/>
      <c r="C41" s="477"/>
      <c r="D41" s="477"/>
      <c r="E41" s="477"/>
      <c r="F41" s="477"/>
      <c r="G41" s="477"/>
      <c r="H41" s="477"/>
      <c r="I41" s="478"/>
      <c r="J41" s="705"/>
      <c r="K41" s="543"/>
      <c r="L41" s="476"/>
      <c r="M41" s="477"/>
      <c r="N41" s="477"/>
      <c r="O41" s="477"/>
      <c r="P41" s="477"/>
      <c r="Q41" s="477"/>
      <c r="R41" s="477"/>
      <c r="S41" s="478"/>
    </row>
    <row r="42" spans="1:19" ht="13.9" customHeight="1" x14ac:dyDescent="0.25">
      <c r="A42" s="544">
        <v>4</v>
      </c>
      <c r="B42" s="481" t="s">
        <v>131</v>
      </c>
      <c r="C42" s="482">
        <v>0</v>
      </c>
      <c r="D42" s="483">
        <v>0</v>
      </c>
      <c r="E42" s="482">
        <v>0</v>
      </c>
      <c r="F42" s="484">
        <v>0</v>
      </c>
      <c r="G42" s="484">
        <v>0</v>
      </c>
      <c r="H42" s="484">
        <v>0</v>
      </c>
      <c r="I42" s="483">
        <v>0</v>
      </c>
      <c r="J42" s="705"/>
      <c r="K42" s="544">
        <v>4</v>
      </c>
      <c r="L42" s="481" t="s">
        <v>131</v>
      </c>
      <c r="M42" s="482">
        <v>0</v>
      </c>
      <c r="N42" s="483">
        <v>0</v>
      </c>
      <c r="O42" s="482">
        <v>0</v>
      </c>
      <c r="P42" s="484">
        <v>0</v>
      </c>
      <c r="Q42" s="484">
        <v>0</v>
      </c>
      <c r="R42" s="484">
        <v>0</v>
      </c>
      <c r="S42" s="483">
        <v>0</v>
      </c>
    </row>
    <row r="43" spans="1:19" ht="13.9" customHeight="1" x14ac:dyDescent="0.25">
      <c r="A43" s="543"/>
      <c r="B43" s="476"/>
      <c r="C43" s="477"/>
      <c r="D43" s="477"/>
      <c r="E43" s="477"/>
      <c r="F43" s="477"/>
      <c r="G43" s="477"/>
      <c r="H43" s="477"/>
      <c r="I43" s="478"/>
      <c r="J43" s="705"/>
      <c r="K43" s="543"/>
      <c r="L43" s="476"/>
      <c r="M43" s="477"/>
      <c r="N43" s="477"/>
      <c r="O43" s="477"/>
      <c r="P43" s="477"/>
      <c r="Q43" s="477"/>
      <c r="R43" s="477"/>
      <c r="S43" s="478"/>
    </row>
    <row r="44" spans="1:19" ht="13.9" customHeight="1" x14ac:dyDescent="0.25">
      <c r="A44" s="540">
        <v>5</v>
      </c>
      <c r="B44" s="475" t="s">
        <v>132</v>
      </c>
      <c r="C44" s="466">
        <f>C30-C40+C42</f>
        <v>0</v>
      </c>
      <c r="D44" s="467">
        <f t="shared" ref="D44:I44" si="8">D30-D40+D42</f>
        <v>0</v>
      </c>
      <c r="E44" s="466">
        <f t="shared" si="8"/>
        <v>0</v>
      </c>
      <c r="F44" s="468">
        <f t="shared" si="8"/>
        <v>0</v>
      </c>
      <c r="G44" s="468">
        <f t="shared" si="8"/>
        <v>0</v>
      </c>
      <c r="H44" s="468">
        <f t="shared" si="8"/>
        <v>0</v>
      </c>
      <c r="I44" s="467">
        <f t="shared" si="8"/>
        <v>0</v>
      </c>
      <c r="J44" s="705"/>
      <c r="K44" s="540">
        <v>5</v>
      </c>
      <c r="L44" s="475" t="s">
        <v>132</v>
      </c>
      <c r="M44" s="466">
        <f>M30-M40+M42</f>
        <v>0</v>
      </c>
      <c r="N44" s="467">
        <f t="shared" ref="N44:S44" si="9">N30-N40+N42</f>
        <v>0</v>
      </c>
      <c r="O44" s="466">
        <f t="shared" si="9"/>
        <v>0</v>
      </c>
      <c r="P44" s="468">
        <f t="shared" si="9"/>
        <v>0</v>
      </c>
      <c r="Q44" s="468">
        <f t="shared" si="9"/>
        <v>0</v>
      </c>
      <c r="R44" s="468">
        <f t="shared" si="9"/>
        <v>0</v>
      </c>
      <c r="S44" s="467">
        <f t="shared" si="9"/>
        <v>0</v>
      </c>
    </row>
    <row r="45" spans="1:19" ht="13.9" customHeight="1" x14ac:dyDescent="0.25">
      <c r="A45" s="543"/>
      <c r="B45" s="476"/>
      <c r="C45" s="477"/>
      <c r="D45" s="477"/>
      <c r="E45" s="477"/>
      <c r="F45" s="477"/>
      <c r="G45" s="477"/>
      <c r="H45" s="477"/>
      <c r="I45" s="478"/>
      <c r="J45" s="705"/>
      <c r="K45" s="543"/>
      <c r="L45" s="476"/>
      <c r="M45" s="477"/>
      <c r="N45" s="477"/>
      <c r="O45" s="477"/>
      <c r="P45" s="477"/>
      <c r="Q45" s="477"/>
      <c r="R45" s="477"/>
      <c r="S45" s="478"/>
    </row>
    <row r="46" spans="1:19" ht="13.9" customHeight="1" x14ac:dyDescent="0.25">
      <c r="A46" s="545">
        <v>6</v>
      </c>
      <c r="B46" s="475" t="s">
        <v>133</v>
      </c>
      <c r="C46" s="466">
        <f>C20+C44</f>
        <v>0</v>
      </c>
      <c r="D46" s="467">
        <f t="shared" ref="D46:I46" si="10">D20+D44</f>
        <v>0</v>
      </c>
      <c r="E46" s="466">
        <f t="shared" si="10"/>
        <v>0</v>
      </c>
      <c r="F46" s="468">
        <f t="shared" si="10"/>
        <v>0</v>
      </c>
      <c r="G46" s="468">
        <f t="shared" si="10"/>
        <v>0</v>
      </c>
      <c r="H46" s="468">
        <f t="shared" si="10"/>
        <v>0</v>
      </c>
      <c r="I46" s="467">
        <f t="shared" si="10"/>
        <v>0</v>
      </c>
      <c r="J46" s="705"/>
      <c r="K46" s="545">
        <v>6</v>
      </c>
      <c r="L46" s="475" t="s">
        <v>133</v>
      </c>
      <c r="M46" s="466">
        <f>M20+M44</f>
        <v>0</v>
      </c>
      <c r="N46" s="467">
        <f t="shared" ref="N46:S46" si="11">N20+N44</f>
        <v>0</v>
      </c>
      <c r="O46" s="466">
        <f t="shared" si="11"/>
        <v>0</v>
      </c>
      <c r="P46" s="468">
        <f t="shared" si="11"/>
        <v>0</v>
      </c>
      <c r="Q46" s="468">
        <f t="shared" si="11"/>
        <v>0</v>
      </c>
      <c r="R46" s="468">
        <f t="shared" si="11"/>
        <v>0</v>
      </c>
      <c r="S46" s="467">
        <f t="shared" si="11"/>
        <v>0</v>
      </c>
    </row>
    <row r="47" spans="1:19" ht="13.9" customHeight="1" x14ac:dyDescent="0.25">
      <c r="A47" s="543"/>
      <c r="B47" s="476"/>
      <c r="C47" s="477"/>
      <c r="D47" s="477"/>
      <c r="E47" s="477"/>
      <c r="F47" s="477"/>
      <c r="G47" s="477"/>
      <c r="H47" s="477"/>
      <c r="I47" s="478"/>
      <c r="J47" s="705"/>
      <c r="K47" s="543"/>
      <c r="L47" s="476"/>
      <c r="M47" s="477"/>
      <c r="N47" s="477"/>
      <c r="O47" s="477"/>
      <c r="P47" s="477"/>
      <c r="Q47" s="477"/>
      <c r="R47" s="477"/>
      <c r="S47" s="478"/>
    </row>
    <row r="48" spans="1:19" ht="13.9" customHeight="1" x14ac:dyDescent="0.25">
      <c r="A48" s="537">
        <v>7</v>
      </c>
      <c r="B48" s="454" t="s">
        <v>134</v>
      </c>
      <c r="C48" s="479" t="s">
        <v>34</v>
      </c>
      <c r="D48" s="479" t="s">
        <v>34</v>
      </c>
      <c r="E48" s="479" t="s">
        <v>34</v>
      </c>
      <c r="F48" s="479" t="s">
        <v>34</v>
      </c>
      <c r="G48" s="479" t="s">
        <v>34</v>
      </c>
      <c r="H48" s="479" t="s">
        <v>34</v>
      </c>
      <c r="I48" s="480" t="s">
        <v>34</v>
      </c>
      <c r="J48" s="705"/>
      <c r="K48" s="537">
        <v>7</v>
      </c>
      <c r="L48" s="454" t="s">
        <v>134</v>
      </c>
      <c r="M48" s="479" t="s">
        <v>34</v>
      </c>
      <c r="N48" s="479" t="s">
        <v>34</v>
      </c>
      <c r="O48" s="479" t="s">
        <v>34</v>
      </c>
      <c r="P48" s="479" t="s">
        <v>34</v>
      </c>
      <c r="Q48" s="479" t="s">
        <v>34</v>
      </c>
      <c r="R48" s="479" t="s">
        <v>34</v>
      </c>
      <c r="S48" s="480" t="s">
        <v>34</v>
      </c>
    </row>
    <row r="49" spans="1:19" ht="13.9" customHeight="1" x14ac:dyDescent="0.25">
      <c r="A49" s="538" t="s">
        <v>135</v>
      </c>
      <c r="B49" s="562" t="s">
        <v>118</v>
      </c>
      <c r="C49" s="457">
        <v>0</v>
      </c>
      <c r="D49" s="458">
        <v>0</v>
      </c>
      <c r="E49" s="457">
        <v>0</v>
      </c>
      <c r="F49" s="459">
        <v>0</v>
      </c>
      <c r="G49" s="459">
        <v>0</v>
      </c>
      <c r="H49" s="459">
        <v>0</v>
      </c>
      <c r="I49" s="458">
        <v>0</v>
      </c>
      <c r="J49" s="705"/>
      <c r="K49" s="538" t="s">
        <v>135</v>
      </c>
      <c r="L49" s="562" t="s">
        <v>118</v>
      </c>
      <c r="M49" s="457">
        <v>0</v>
      </c>
      <c r="N49" s="458">
        <v>0</v>
      </c>
      <c r="O49" s="457">
        <v>0</v>
      </c>
      <c r="P49" s="459">
        <v>0</v>
      </c>
      <c r="Q49" s="459">
        <v>0</v>
      </c>
      <c r="R49" s="459">
        <v>0</v>
      </c>
      <c r="S49" s="458">
        <v>0</v>
      </c>
    </row>
    <row r="50" spans="1:19" ht="13.9" customHeight="1" x14ac:dyDescent="0.25">
      <c r="A50" s="488" t="s">
        <v>136</v>
      </c>
      <c r="B50" s="557" t="s">
        <v>120</v>
      </c>
      <c r="C50" s="460">
        <v>0</v>
      </c>
      <c r="D50" s="461">
        <v>0</v>
      </c>
      <c r="E50" s="460">
        <v>0</v>
      </c>
      <c r="F50" s="462">
        <v>0</v>
      </c>
      <c r="G50" s="462">
        <v>0</v>
      </c>
      <c r="H50" s="462">
        <v>0</v>
      </c>
      <c r="I50" s="461">
        <v>0</v>
      </c>
      <c r="J50" s="705"/>
      <c r="K50" s="488" t="s">
        <v>136</v>
      </c>
      <c r="L50" s="557" t="s">
        <v>120</v>
      </c>
      <c r="M50" s="460">
        <v>0</v>
      </c>
      <c r="N50" s="461">
        <v>0</v>
      </c>
      <c r="O50" s="460">
        <v>0</v>
      </c>
      <c r="P50" s="462">
        <v>0</v>
      </c>
      <c r="Q50" s="462">
        <v>0</v>
      </c>
      <c r="R50" s="462">
        <v>0</v>
      </c>
      <c r="S50" s="461">
        <v>0</v>
      </c>
    </row>
    <row r="51" spans="1:19" ht="13.9" customHeight="1" x14ac:dyDescent="0.25">
      <c r="A51" s="488" t="s">
        <v>137</v>
      </c>
      <c r="B51" s="557" t="s">
        <v>126</v>
      </c>
      <c r="C51" s="460">
        <v>0</v>
      </c>
      <c r="D51" s="461">
        <v>0</v>
      </c>
      <c r="E51" s="460">
        <v>0</v>
      </c>
      <c r="F51" s="462">
        <v>0</v>
      </c>
      <c r="G51" s="462">
        <v>0</v>
      </c>
      <c r="H51" s="462">
        <v>0</v>
      </c>
      <c r="I51" s="461">
        <v>0</v>
      </c>
      <c r="J51" s="705"/>
      <c r="K51" s="488" t="s">
        <v>137</v>
      </c>
      <c r="L51" s="557" t="s">
        <v>126</v>
      </c>
      <c r="M51" s="460">
        <v>0</v>
      </c>
      <c r="N51" s="461">
        <v>0</v>
      </c>
      <c r="O51" s="460">
        <v>0</v>
      </c>
      <c r="P51" s="462">
        <v>0</v>
      </c>
      <c r="Q51" s="462">
        <v>0</v>
      </c>
      <c r="R51" s="462">
        <v>0</v>
      </c>
      <c r="S51" s="461">
        <v>0</v>
      </c>
    </row>
    <row r="52" spans="1:19" ht="13.9" customHeight="1" x14ac:dyDescent="0.25">
      <c r="A52" s="542" t="s">
        <v>138</v>
      </c>
      <c r="B52" s="561" t="s">
        <v>139</v>
      </c>
      <c r="C52" s="472">
        <v>0</v>
      </c>
      <c r="D52" s="473">
        <v>0</v>
      </c>
      <c r="E52" s="472">
        <v>0</v>
      </c>
      <c r="F52" s="474">
        <v>0</v>
      </c>
      <c r="G52" s="474">
        <v>0</v>
      </c>
      <c r="H52" s="474">
        <v>0</v>
      </c>
      <c r="I52" s="473">
        <v>0</v>
      </c>
      <c r="J52" s="705"/>
      <c r="K52" s="542" t="s">
        <v>138</v>
      </c>
      <c r="L52" s="561" t="s">
        <v>139</v>
      </c>
      <c r="M52" s="472">
        <v>0</v>
      </c>
      <c r="N52" s="473">
        <v>0</v>
      </c>
      <c r="O52" s="472">
        <v>0</v>
      </c>
      <c r="P52" s="474">
        <v>0</v>
      </c>
      <c r="Q52" s="474">
        <v>0</v>
      </c>
      <c r="R52" s="474">
        <v>0</v>
      </c>
      <c r="S52" s="473">
        <v>0</v>
      </c>
    </row>
    <row r="53" spans="1:19" ht="13.9" customHeight="1" x14ac:dyDescent="0.25">
      <c r="A53" s="540" t="s">
        <v>140</v>
      </c>
      <c r="B53" s="475" t="s">
        <v>141</v>
      </c>
      <c r="C53" s="466">
        <f>SUM(C49:C52)</f>
        <v>0</v>
      </c>
      <c r="D53" s="467">
        <f t="shared" ref="D53:I53" si="12">SUM(D49:D52)</f>
        <v>0</v>
      </c>
      <c r="E53" s="466">
        <f t="shared" si="12"/>
        <v>0</v>
      </c>
      <c r="F53" s="468">
        <f t="shared" si="12"/>
        <v>0</v>
      </c>
      <c r="G53" s="468">
        <f t="shared" si="12"/>
        <v>0</v>
      </c>
      <c r="H53" s="468">
        <f t="shared" si="12"/>
        <v>0</v>
      </c>
      <c r="I53" s="467">
        <f t="shared" si="12"/>
        <v>0</v>
      </c>
      <c r="J53" s="705"/>
      <c r="K53" s="540" t="s">
        <v>140</v>
      </c>
      <c r="L53" s="475" t="s">
        <v>141</v>
      </c>
      <c r="M53" s="466">
        <f>SUM(M49:M52)</f>
        <v>0</v>
      </c>
      <c r="N53" s="467">
        <f t="shared" ref="N53:S53" si="13">SUM(N49:N52)</f>
        <v>0</v>
      </c>
      <c r="O53" s="466">
        <f t="shared" si="13"/>
        <v>0</v>
      </c>
      <c r="P53" s="468">
        <f t="shared" si="13"/>
        <v>0</v>
      </c>
      <c r="Q53" s="468">
        <f t="shared" si="13"/>
        <v>0</v>
      </c>
      <c r="R53" s="468">
        <f t="shared" si="13"/>
        <v>0</v>
      </c>
      <c r="S53" s="467">
        <f t="shared" si="13"/>
        <v>0</v>
      </c>
    </row>
    <row r="54" spans="1:19" ht="13.9" customHeight="1" x14ac:dyDescent="0.25">
      <c r="A54" s="543"/>
      <c r="B54" s="476"/>
      <c r="C54" s="477"/>
      <c r="D54" s="477"/>
      <c r="E54" s="477"/>
      <c r="F54" s="477"/>
      <c r="G54" s="477"/>
      <c r="H54" s="477"/>
      <c r="I54" s="478"/>
      <c r="J54" s="705"/>
      <c r="K54" s="543"/>
      <c r="L54" s="476"/>
      <c r="M54" s="477"/>
      <c r="N54" s="477"/>
      <c r="O54" s="477"/>
      <c r="P54" s="477"/>
      <c r="Q54" s="477"/>
      <c r="R54" s="477"/>
      <c r="S54" s="478"/>
    </row>
    <row r="55" spans="1:19" ht="13.9" customHeight="1" x14ac:dyDescent="0.25">
      <c r="A55" s="537">
        <v>8</v>
      </c>
      <c r="B55" s="454" t="s">
        <v>142</v>
      </c>
      <c r="C55" s="479" t="s">
        <v>34</v>
      </c>
      <c r="D55" s="479" t="s">
        <v>34</v>
      </c>
      <c r="E55" s="479" t="s">
        <v>34</v>
      </c>
      <c r="F55" s="479" t="s">
        <v>34</v>
      </c>
      <c r="G55" s="479" t="s">
        <v>34</v>
      </c>
      <c r="H55" s="479" t="s">
        <v>34</v>
      </c>
      <c r="I55" s="480" t="s">
        <v>34</v>
      </c>
      <c r="J55" s="705"/>
      <c r="K55" s="537">
        <v>8</v>
      </c>
      <c r="L55" s="454" t="s">
        <v>142</v>
      </c>
      <c r="M55" s="479" t="s">
        <v>34</v>
      </c>
      <c r="N55" s="479" t="s">
        <v>34</v>
      </c>
      <c r="O55" s="479" t="s">
        <v>34</v>
      </c>
      <c r="P55" s="479" t="s">
        <v>34</v>
      </c>
      <c r="Q55" s="479" t="s">
        <v>34</v>
      </c>
      <c r="R55" s="479" t="s">
        <v>34</v>
      </c>
      <c r="S55" s="480" t="s">
        <v>34</v>
      </c>
    </row>
    <row r="56" spans="1:19" ht="13.9" customHeight="1" x14ac:dyDescent="0.25">
      <c r="A56" s="538" t="s">
        <v>143</v>
      </c>
      <c r="B56" s="556" t="s">
        <v>144</v>
      </c>
      <c r="C56" s="457">
        <v>0</v>
      </c>
      <c r="D56" s="458">
        <v>0</v>
      </c>
      <c r="E56" s="457">
        <v>0</v>
      </c>
      <c r="F56" s="459">
        <v>0</v>
      </c>
      <c r="G56" s="459">
        <v>0</v>
      </c>
      <c r="H56" s="459">
        <v>0</v>
      </c>
      <c r="I56" s="458">
        <v>0</v>
      </c>
      <c r="J56" s="705"/>
      <c r="K56" s="538" t="s">
        <v>143</v>
      </c>
      <c r="L56" s="556" t="s">
        <v>144</v>
      </c>
      <c r="M56" s="457">
        <v>0</v>
      </c>
      <c r="N56" s="458">
        <v>0</v>
      </c>
      <c r="O56" s="457">
        <v>0</v>
      </c>
      <c r="P56" s="459">
        <v>0</v>
      </c>
      <c r="Q56" s="459">
        <v>0</v>
      </c>
      <c r="R56" s="459">
        <v>0</v>
      </c>
      <c r="S56" s="458">
        <v>0</v>
      </c>
    </row>
    <row r="57" spans="1:19" ht="13.9" customHeight="1" x14ac:dyDescent="0.25">
      <c r="A57" s="542" t="s">
        <v>145</v>
      </c>
      <c r="B57" s="564" t="s">
        <v>146</v>
      </c>
      <c r="C57" s="472">
        <v>0</v>
      </c>
      <c r="D57" s="473">
        <v>0</v>
      </c>
      <c r="E57" s="472">
        <v>0</v>
      </c>
      <c r="F57" s="474">
        <v>0</v>
      </c>
      <c r="G57" s="474">
        <v>0</v>
      </c>
      <c r="H57" s="474">
        <v>0</v>
      </c>
      <c r="I57" s="473">
        <v>0</v>
      </c>
      <c r="J57" s="705"/>
      <c r="K57" s="542" t="s">
        <v>145</v>
      </c>
      <c r="L57" s="564" t="s">
        <v>146</v>
      </c>
      <c r="M57" s="472">
        <v>0</v>
      </c>
      <c r="N57" s="473">
        <v>0</v>
      </c>
      <c r="O57" s="472">
        <v>0</v>
      </c>
      <c r="P57" s="474">
        <v>0</v>
      </c>
      <c r="Q57" s="474">
        <v>0</v>
      </c>
      <c r="R57" s="474">
        <v>0</v>
      </c>
      <c r="S57" s="473">
        <v>0</v>
      </c>
    </row>
    <row r="58" spans="1:19" ht="13.9" customHeight="1" x14ac:dyDescent="0.25">
      <c r="A58" s="540" t="s">
        <v>147</v>
      </c>
      <c r="B58" s="475" t="s">
        <v>148</v>
      </c>
      <c r="C58" s="466">
        <f>SUM(C56:C57)</f>
        <v>0</v>
      </c>
      <c r="D58" s="467">
        <f t="shared" ref="D58:I58" si="14">SUM(D56:D57)</f>
        <v>0</v>
      </c>
      <c r="E58" s="466">
        <f t="shared" si="14"/>
        <v>0</v>
      </c>
      <c r="F58" s="468">
        <f t="shared" si="14"/>
        <v>0</v>
      </c>
      <c r="G58" s="468">
        <f t="shared" si="14"/>
        <v>0</v>
      </c>
      <c r="H58" s="468">
        <f t="shared" si="14"/>
        <v>0</v>
      </c>
      <c r="I58" s="467">
        <f t="shared" si="14"/>
        <v>0</v>
      </c>
      <c r="J58" s="705"/>
      <c r="K58" s="540" t="s">
        <v>147</v>
      </c>
      <c r="L58" s="475" t="s">
        <v>148</v>
      </c>
      <c r="M58" s="466">
        <f>SUM(M56:M57)</f>
        <v>0</v>
      </c>
      <c r="N58" s="467">
        <f t="shared" ref="N58:S58" si="15">SUM(N56:N57)</f>
        <v>0</v>
      </c>
      <c r="O58" s="466">
        <f t="shared" si="15"/>
        <v>0</v>
      </c>
      <c r="P58" s="468">
        <f t="shared" si="15"/>
        <v>0</v>
      </c>
      <c r="Q58" s="468">
        <f t="shared" si="15"/>
        <v>0</v>
      </c>
      <c r="R58" s="468">
        <f t="shared" si="15"/>
        <v>0</v>
      </c>
      <c r="S58" s="467">
        <f t="shared" si="15"/>
        <v>0</v>
      </c>
    </row>
    <row r="59" spans="1:19" ht="13.9" customHeight="1" x14ac:dyDescent="0.25">
      <c r="A59" s="543"/>
      <c r="B59" s="476"/>
      <c r="C59" s="477"/>
      <c r="D59" s="477"/>
      <c r="E59" s="477"/>
      <c r="F59" s="477"/>
      <c r="G59" s="477"/>
      <c r="H59" s="477"/>
      <c r="I59" s="478"/>
      <c r="J59" s="705"/>
      <c r="K59" s="543"/>
      <c r="L59" s="476"/>
      <c r="M59" s="477"/>
      <c r="N59" s="477"/>
      <c r="O59" s="477"/>
      <c r="P59" s="477"/>
      <c r="Q59" s="477"/>
      <c r="R59" s="477"/>
      <c r="S59" s="478"/>
    </row>
    <row r="60" spans="1:19" ht="13.9" customHeight="1" x14ac:dyDescent="0.25">
      <c r="A60" s="540">
        <v>9</v>
      </c>
      <c r="B60" s="475" t="s">
        <v>149</v>
      </c>
      <c r="C60" s="466">
        <f>C46-C53-C58</f>
        <v>0</v>
      </c>
      <c r="D60" s="467">
        <f t="shared" ref="D60:I60" si="16">D46-D53-D58</f>
        <v>0</v>
      </c>
      <c r="E60" s="466">
        <f t="shared" si="16"/>
        <v>0</v>
      </c>
      <c r="F60" s="468">
        <f t="shared" si="16"/>
        <v>0</v>
      </c>
      <c r="G60" s="468">
        <f t="shared" si="16"/>
        <v>0</v>
      </c>
      <c r="H60" s="468">
        <f t="shared" si="16"/>
        <v>0</v>
      </c>
      <c r="I60" s="467">
        <f t="shared" si="16"/>
        <v>0</v>
      </c>
      <c r="J60" s="705"/>
      <c r="K60" s="540">
        <v>9</v>
      </c>
      <c r="L60" s="475" t="s">
        <v>149</v>
      </c>
      <c r="M60" s="466">
        <f>M46-M53-M58</f>
        <v>0</v>
      </c>
      <c r="N60" s="467">
        <f t="shared" ref="N60:S60" si="17">N46-N53-N58</f>
        <v>0</v>
      </c>
      <c r="O60" s="466">
        <f t="shared" si="17"/>
        <v>0</v>
      </c>
      <c r="P60" s="468">
        <f t="shared" si="17"/>
        <v>0</v>
      </c>
      <c r="Q60" s="468">
        <f t="shared" si="17"/>
        <v>0</v>
      </c>
      <c r="R60" s="468">
        <f t="shared" si="17"/>
        <v>0</v>
      </c>
      <c r="S60" s="467">
        <f t="shared" si="17"/>
        <v>0</v>
      </c>
    </row>
    <row r="61" spans="1:19" ht="13.9" customHeight="1" x14ac:dyDescent="0.25">
      <c r="A61" s="543"/>
      <c r="B61" s="476"/>
      <c r="C61" s="477"/>
      <c r="D61" s="477"/>
      <c r="E61" s="477"/>
      <c r="F61" s="477"/>
      <c r="G61" s="477"/>
      <c r="H61" s="477"/>
      <c r="I61" s="478"/>
      <c r="J61" s="705"/>
      <c r="K61" s="543"/>
      <c r="L61" s="476"/>
      <c r="M61" s="477"/>
      <c r="N61" s="477"/>
      <c r="O61" s="477"/>
      <c r="P61" s="477"/>
      <c r="Q61" s="477"/>
      <c r="R61" s="477"/>
      <c r="S61" s="478"/>
    </row>
    <row r="62" spans="1:19" ht="13.9" customHeight="1" x14ac:dyDescent="0.25">
      <c r="A62" s="537">
        <v>10</v>
      </c>
      <c r="B62" s="454" t="s">
        <v>150</v>
      </c>
      <c r="C62" s="479" t="s">
        <v>34</v>
      </c>
      <c r="D62" s="479" t="s">
        <v>34</v>
      </c>
      <c r="E62" s="479" t="s">
        <v>34</v>
      </c>
      <c r="F62" s="479" t="s">
        <v>34</v>
      </c>
      <c r="G62" s="479" t="s">
        <v>34</v>
      </c>
      <c r="H62" s="479" t="s">
        <v>34</v>
      </c>
      <c r="I62" s="480" t="s">
        <v>34</v>
      </c>
      <c r="J62" s="705"/>
      <c r="K62" s="537">
        <v>10</v>
      </c>
      <c r="L62" s="454" t="s">
        <v>150</v>
      </c>
      <c r="M62" s="479" t="s">
        <v>34</v>
      </c>
      <c r="N62" s="479" t="s">
        <v>34</v>
      </c>
      <c r="O62" s="479" t="s">
        <v>34</v>
      </c>
      <c r="P62" s="479" t="s">
        <v>34</v>
      </c>
      <c r="Q62" s="479" t="s">
        <v>34</v>
      </c>
      <c r="R62" s="479" t="s">
        <v>34</v>
      </c>
      <c r="S62" s="480" t="s">
        <v>34</v>
      </c>
    </row>
    <row r="63" spans="1:19" ht="13.9" customHeight="1" x14ac:dyDescent="0.25">
      <c r="A63" s="538" t="s">
        <v>151</v>
      </c>
      <c r="B63" s="562" t="s">
        <v>152</v>
      </c>
      <c r="C63" s="457">
        <v>0</v>
      </c>
      <c r="D63" s="458">
        <v>0</v>
      </c>
      <c r="E63" s="457">
        <v>0</v>
      </c>
      <c r="F63" s="459">
        <v>0</v>
      </c>
      <c r="G63" s="459">
        <v>0</v>
      </c>
      <c r="H63" s="459">
        <v>0</v>
      </c>
      <c r="I63" s="458">
        <v>0</v>
      </c>
      <c r="J63" s="705"/>
      <c r="K63" s="538" t="s">
        <v>151</v>
      </c>
      <c r="L63" s="562" t="s">
        <v>152</v>
      </c>
      <c r="M63" s="457">
        <v>0</v>
      </c>
      <c r="N63" s="458">
        <v>0</v>
      </c>
      <c r="O63" s="457">
        <v>0</v>
      </c>
      <c r="P63" s="459">
        <v>0</v>
      </c>
      <c r="Q63" s="459">
        <v>0</v>
      </c>
      <c r="R63" s="459">
        <v>0</v>
      </c>
      <c r="S63" s="458">
        <v>0</v>
      </c>
    </row>
    <row r="64" spans="1:19" ht="13.9" customHeight="1" x14ac:dyDescent="0.25">
      <c r="A64" s="542" t="s">
        <v>153</v>
      </c>
      <c r="B64" s="561" t="s">
        <v>154</v>
      </c>
      <c r="C64" s="472">
        <v>0</v>
      </c>
      <c r="D64" s="473">
        <v>0</v>
      </c>
      <c r="E64" s="472">
        <v>0</v>
      </c>
      <c r="F64" s="474">
        <v>0</v>
      </c>
      <c r="G64" s="474">
        <v>0</v>
      </c>
      <c r="H64" s="474">
        <v>0</v>
      </c>
      <c r="I64" s="473">
        <v>0</v>
      </c>
      <c r="J64" s="705"/>
      <c r="K64" s="542" t="s">
        <v>153</v>
      </c>
      <c r="L64" s="561" t="s">
        <v>154</v>
      </c>
      <c r="M64" s="472">
        <v>0</v>
      </c>
      <c r="N64" s="473">
        <v>0</v>
      </c>
      <c r="O64" s="472">
        <v>0</v>
      </c>
      <c r="P64" s="474">
        <v>0</v>
      </c>
      <c r="Q64" s="474">
        <v>0</v>
      </c>
      <c r="R64" s="474">
        <v>0</v>
      </c>
      <c r="S64" s="473">
        <v>0</v>
      </c>
    </row>
    <row r="65" spans="1:19" ht="13.9" customHeight="1" x14ac:dyDescent="0.25">
      <c r="A65" s="537">
        <v>11</v>
      </c>
      <c r="B65" s="454" t="s">
        <v>155</v>
      </c>
      <c r="C65" s="479" t="s">
        <v>34</v>
      </c>
      <c r="D65" s="479" t="s">
        <v>34</v>
      </c>
      <c r="E65" s="479" t="s">
        <v>34</v>
      </c>
      <c r="F65" s="479" t="s">
        <v>34</v>
      </c>
      <c r="G65" s="479" t="s">
        <v>34</v>
      </c>
      <c r="H65" s="479" t="s">
        <v>34</v>
      </c>
      <c r="I65" s="480" t="s">
        <v>34</v>
      </c>
      <c r="J65" s="705"/>
      <c r="K65" s="537">
        <v>11</v>
      </c>
      <c r="L65" s="454" t="s">
        <v>155</v>
      </c>
      <c r="M65" s="479" t="s">
        <v>34</v>
      </c>
      <c r="N65" s="479" t="s">
        <v>34</v>
      </c>
      <c r="O65" s="479" t="s">
        <v>34</v>
      </c>
      <c r="P65" s="479" t="s">
        <v>34</v>
      </c>
      <c r="Q65" s="479" t="s">
        <v>34</v>
      </c>
      <c r="R65" s="479" t="s">
        <v>34</v>
      </c>
      <c r="S65" s="480" t="s">
        <v>34</v>
      </c>
    </row>
    <row r="66" spans="1:19" ht="13.9" customHeight="1" x14ac:dyDescent="0.25">
      <c r="A66" s="538" t="s">
        <v>156</v>
      </c>
      <c r="B66" s="562" t="s">
        <v>157</v>
      </c>
      <c r="C66" s="457">
        <v>0</v>
      </c>
      <c r="D66" s="458">
        <v>0</v>
      </c>
      <c r="E66" s="457">
        <v>0</v>
      </c>
      <c r="F66" s="459">
        <v>0</v>
      </c>
      <c r="G66" s="459">
        <v>0</v>
      </c>
      <c r="H66" s="459">
        <v>0</v>
      </c>
      <c r="I66" s="458">
        <v>0</v>
      </c>
      <c r="J66" s="705"/>
      <c r="K66" s="538" t="s">
        <v>156</v>
      </c>
      <c r="L66" s="562" t="s">
        <v>157</v>
      </c>
      <c r="M66" s="457">
        <v>0</v>
      </c>
      <c r="N66" s="458">
        <v>0</v>
      </c>
      <c r="O66" s="457">
        <v>0</v>
      </c>
      <c r="P66" s="459">
        <v>0</v>
      </c>
      <c r="Q66" s="459">
        <v>0</v>
      </c>
      <c r="R66" s="459">
        <v>0</v>
      </c>
      <c r="S66" s="458">
        <v>0</v>
      </c>
    </row>
    <row r="67" spans="1:19" ht="13.9" customHeight="1" x14ac:dyDescent="0.25">
      <c r="A67" s="488" t="s">
        <v>158</v>
      </c>
      <c r="B67" s="557" t="s">
        <v>159</v>
      </c>
      <c r="C67" s="460">
        <v>0</v>
      </c>
      <c r="D67" s="461">
        <v>0</v>
      </c>
      <c r="E67" s="460">
        <v>0</v>
      </c>
      <c r="F67" s="462">
        <v>0</v>
      </c>
      <c r="G67" s="462">
        <v>0</v>
      </c>
      <c r="H67" s="462">
        <v>0</v>
      </c>
      <c r="I67" s="461">
        <v>0</v>
      </c>
      <c r="J67" s="705"/>
      <c r="K67" s="488" t="s">
        <v>158</v>
      </c>
      <c r="L67" s="557" t="s">
        <v>159</v>
      </c>
      <c r="M67" s="460">
        <v>0</v>
      </c>
      <c r="N67" s="461">
        <v>0</v>
      </c>
      <c r="O67" s="460">
        <v>0</v>
      </c>
      <c r="P67" s="462">
        <v>0</v>
      </c>
      <c r="Q67" s="462">
        <v>0</v>
      </c>
      <c r="R67" s="462">
        <v>0</v>
      </c>
      <c r="S67" s="461">
        <v>0</v>
      </c>
    </row>
    <row r="68" spans="1:19" ht="13.9" customHeight="1" x14ac:dyDescent="0.25">
      <c r="A68" s="542" t="s">
        <v>160</v>
      </c>
      <c r="B68" s="561" t="s">
        <v>161</v>
      </c>
      <c r="C68" s="472">
        <v>0</v>
      </c>
      <c r="D68" s="473">
        <v>0</v>
      </c>
      <c r="E68" s="472">
        <v>0</v>
      </c>
      <c r="F68" s="474">
        <v>0</v>
      </c>
      <c r="G68" s="474">
        <v>0</v>
      </c>
      <c r="H68" s="474">
        <v>0</v>
      </c>
      <c r="I68" s="473">
        <v>0</v>
      </c>
      <c r="J68" s="705"/>
      <c r="K68" s="542" t="s">
        <v>160</v>
      </c>
      <c r="L68" s="561" t="s">
        <v>161</v>
      </c>
      <c r="M68" s="472">
        <v>0</v>
      </c>
      <c r="N68" s="473">
        <v>0</v>
      </c>
      <c r="O68" s="472">
        <v>0</v>
      </c>
      <c r="P68" s="474">
        <v>0</v>
      </c>
      <c r="Q68" s="474">
        <v>0</v>
      </c>
      <c r="R68" s="474">
        <v>0</v>
      </c>
      <c r="S68" s="473">
        <v>0</v>
      </c>
    </row>
    <row r="69" spans="1:19" ht="13.9" customHeight="1" x14ac:dyDescent="0.25">
      <c r="A69" s="540">
        <v>12</v>
      </c>
      <c r="B69" s="485" t="s">
        <v>162</v>
      </c>
      <c r="C69" s="466">
        <f t="shared" ref="C69:I69" si="18">SUM(C63:C64,C66:C68)</f>
        <v>0</v>
      </c>
      <c r="D69" s="467">
        <f t="shared" si="18"/>
        <v>0</v>
      </c>
      <c r="E69" s="466">
        <f t="shared" si="18"/>
        <v>0</v>
      </c>
      <c r="F69" s="468">
        <f t="shared" si="18"/>
        <v>0</v>
      </c>
      <c r="G69" s="468">
        <f t="shared" si="18"/>
        <v>0</v>
      </c>
      <c r="H69" s="468">
        <f t="shared" si="18"/>
        <v>0</v>
      </c>
      <c r="I69" s="467">
        <f t="shared" si="18"/>
        <v>0</v>
      </c>
      <c r="J69" s="705"/>
      <c r="K69" s="540">
        <v>12</v>
      </c>
      <c r="L69" s="485" t="s">
        <v>162</v>
      </c>
      <c r="M69" s="466">
        <f t="shared" ref="M69:S69" si="19">SUM(M63:M64,M66:M68)</f>
        <v>0</v>
      </c>
      <c r="N69" s="467">
        <f t="shared" si="19"/>
        <v>0</v>
      </c>
      <c r="O69" s="466">
        <f t="shared" si="19"/>
        <v>0</v>
      </c>
      <c r="P69" s="468">
        <f t="shared" si="19"/>
        <v>0</v>
      </c>
      <c r="Q69" s="468">
        <f t="shared" si="19"/>
        <v>0</v>
      </c>
      <c r="R69" s="468">
        <f t="shared" si="19"/>
        <v>0</v>
      </c>
      <c r="S69" s="467">
        <f t="shared" si="19"/>
        <v>0</v>
      </c>
    </row>
    <row r="70" spans="1:19" ht="13.9" customHeight="1" x14ac:dyDescent="0.25">
      <c r="A70" s="546"/>
      <c r="B70" s="486"/>
      <c r="C70" s="477"/>
      <c r="D70" s="477"/>
      <c r="E70" s="477"/>
      <c r="F70" s="477"/>
      <c r="G70" s="477"/>
      <c r="H70" s="477"/>
      <c r="I70" s="478"/>
      <c r="J70" s="705"/>
      <c r="K70" s="546"/>
      <c r="L70" s="486"/>
      <c r="M70" s="477"/>
      <c r="N70" s="477"/>
      <c r="O70" s="477"/>
      <c r="P70" s="477"/>
      <c r="Q70" s="477"/>
      <c r="R70" s="477"/>
      <c r="S70" s="478"/>
    </row>
    <row r="71" spans="1:19" ht="13.9" customHeight="1" x14ac:dyDescent="0.25">
      <c r="A71" s="547">
        <v>13</v>
      </c>
      <c r="B71" s="487" t="s">
        <v>78</v>
      </c>
      <c r="C71" s="482">
        <v>0</v>
      </c>
      <c r="D71" s="483">
        <v>0</v>
      </c>
      <c r="E71" s="482">
        <v>0</v>
      </c>
      <c r="F71" s="484">
        <v>0</v>
      </c>
      <c r="G71" s="484">
        <v>0</v>
      </c>
      <c r="H71" s="484">
        <v>0</v>
      </c>
      <c r="I71" s="483">
        <v>0</v>
      </c>
      <c r="J71" s="705"/>
      <c r="K71" s="547">
        <v>13</v>
      </c>
      <c r="L71" s="487" t="s">
        <v>78</v>
      </c>
      <c r="M71" s="482">
        <v>0</v>
      </c>
      <c r="N71" s="483">
        <v>0</v>
      </c>
      <c r="O71" s="482">
        <v>0</v>
      </c>
      <c r="P71" s="484">
        <v>0</v>
      </c>
      <c r="Q71" s="484">
        <v>0</v>
      </c>
      <c r="R71" s="484">
        <v>0</v>
      </c>
      <c r="S71" s="483">
        <v>0</v>
      </c>
    </row>
    <row r="72" spans="1:19" ht="13.9" customHeight="1" x14ac:dyDescent="0.25">
      <c r="A72" s="543"/>
      <c r="B72" s="476"/>
      <c r="C72" s="477"/>
      <c r="D72" s="477"/>
      <c r="E72" s="477"/>
      <c r="F72" s="477"/>
      <c r="G72" s="477"/>
      <c r="H72" s="477"/>
      <c r="I72" s="478"/>
      <c r="J72" s="705"/>
      <c r="K72" s="543"/>
      <c r="L72" s="476"/>
      <c r="M72" s="477"/>
      <c r="N72" s="477"/>
      <c r="O72" s="477"/>
      <c r="P72" s="477"/>
      <c r="Q72" s="477"/>
      <c r="R72" s="477"/>
      <c r="S72" s="478"/>
    </row>
    <row r="73" spans="1:19" ht="13.9" customHeight="1" x14ac:dyDescent="0.25">
      <c r="A73" s="540">
        <v>14</v>
      </c>
      <c r="B73" s="475" t="s">
        <v>163</v>
      </c>
      <c r="C73" s="466">
        <f t="shared" ref="C73:I73" si="20">C69+C71</f>
        <v>0</v>
      </c>
      <c r="D73" s="467">
        <f t="shared" si="20"/>
        <v>0</v>
      </c>
      <c r="E73" s="466">
        <f t="shared" si="20"/>
        <v>0</v>
      </c>
      <c r="F73" s="468">
        <f t="shared" si="20"/>
        <v>0</v>
      </c>
      <c r="G73" s="468">
        <f t="shared" si="20"/>
        <v>0</v>
      </c>
      <c r="H73" s="468">
        <f t="shared" si="20"/>
        <v>0</v>
      </c>
      <c r="I73" s="467">
        <f t="shared" si="20"/>
        <v>0</v>
      </c>
      <c r="J73" s="705"/>
      <c r="K73" s="540">
        <v>14</v>
      </c>
      <c r="L73" s="475" t="s">
        <v>163</v>
      </c>
      <c r="M73" s="466">
        <f t="shared" ref="M73:S73" si="21">M69+M71</f>
        <v>0</v>
      </c>
      <c r="N73" s="467">
        <f t="shared" si="21"/>
        <v>0</v>
      </c>
      <c r="O73" s="466">
        <f t="shared" si="21"/>
        <v>0</v>
      </c>
      <c r="P73" s="468">
        <f t="shared" si="21"/>
        <v>0</v>
      </c>
      <c r="Q73" s="468">
        <f t="shared" si="21"/>
        <v>0</v>
      </c>
      <c r="R73" s="468">
        <f t="shared" si="21"/>
        <v>0</v>
      </c>
      <c r="S73" s="467">
        <f t="shared" si="21"/>
        <v>0</v>
      </c>
    </row>
    <row r="74" spans="1:19" ht="13.9" customHeight="1" x14ac:dyDescent="0.25">
      <c r="A74" s="543"/>
      <c r="B74" s="476"/>
      <c r="C74" s="477"/>
      <c r="D74" s="477"/>
      <c r="E74" s="477"/>
      <c r="F74" s="477"/>
      <c r="G74" s="477"/>
      <c r="H74" s="477"/>
      <c r="I74" s="478"/>
      <c r="J74" s="705"/>
      <c r="K74" s="543"/>
      <c r="L74" s="476"/>
      <c r="M74" s="477"/>
      <c r="N74" s="477"/>
      <c r="O74" s="477"/>
      <c r="P74" s="477"/>
      <c r="Q74" s="477"/>
      <c r="R74" s="477"/>
      <c r="S74" s="478"/>
    </row>
    <row r="75" spans="1:19" ht="13.9" customHeight="1" x14ac:dyDescent="0.25">
      <c r="A75" s="547">
        <v>15</v>
      </c>
      <c r="B75" s="487" t="s">
        <v>164</v>
      </c>
      <c r="C75" s="482">
        <v>0</v>
      </c>
      <c r="D75" s="483">
        <v>0</v>
      </c>
      <c r="E75" s="482">
        <v>0</v>
      </c>
      <c r="F75" s="484">
        <v>0</v>
      </c>
      <c r="G75" s="484">
        <v>0</v>
      </c>
      <c r="H75" s="484">
        <v>0</v>
      </c>
      <c r="I75" s="483">
        <v>0</v>
      </c>
      <c r="J75" s="705"/>
      <c r="K75" s="547">
        <v>15</v>
      </c>
      <c r="L75" s="487" t="s">
        <v>164</v>
      </c>
      <c r="M75" s="482">
        <v>0</v>
      </c>
      <c r="N75" s="483">
        <v>0</v>
      </c>
      <c r="O75" s="482">
        <v>0</v>
      </c>
      <c r="P75" s="484">
        <v>0</v>
      </c>
      <c r="Q75" s="484">
        <v>0</v>
      </c>
      <c r="R75" s="484">
        <v>0</v>
      </c>
      <c r="S75" s="483">
        <v>0</v>
      </c>
    </row>
    <row r="76" spans="1:19" x14ac:dyDescent="0.25">
      <c r="A76" s="548"/>
      <c r="B76" s="549"/>
      <c r="C76" s="830"/>
      <c r="D76" s="830"/>
      <c r="E76" s="830"/>
      <c r="F76" s="830"/>
      <c r="G76" s="830"/>
      <c r="H76" s="830"/>
      <c r="I76" s="830"/>
    </row>
    <row r="77" spans="1:19" x14ac:dyDescent="0.25">
      <c r="A77" s="550"/>
      <c r="B77" s="550"/>
      <c r="C77" s="550"/>
      <c r="D77" s="550"/>
      <c r="E77" s="550"/>
      <c r="F77" s="550"/>
      <c r="G77" s="550"/>
      <c r="H77" s="550"/>
      <c r="I77" s="550"/>
    </row>
    <row r="78" spans="1:19" x14ac:dyDescent="0.25">
      <c r="G78" s="179"/>
      <c r="H78" s="179"/>
      <c r="I78" s="179"/>
    </row>
    <row r="79" spans="1:19" x14ac:dyDescent="0.25">
      <c r="B79" s="1212"/>
    </row>
  </sheetData>
  <mergeCells count="4">
    <mergeCell ref="M4:N4"/>
    <mergeCell ref="O4:S4"/>
    <mergeCell ref="C4:D4"/>
    <mergeCell ref="E4:I4"/>
  </mergeCells>
  <conditionalFormatting sqref="C9:J75">
    <cfRule type="cellIs" dxfId="171" priority="66" operator="equal">
      <formula>0</formula>
    </cfRule>
  </conditionalFormatting>
  <conditionalFormatting sqref="M9:S75">
    <cfRule type="cellIs" dxfId="170" priority="15" operator="equal">
      <formula>0</formula>
    </cfRule>
  </conditionalFormatting>
  <pageMargins left="0.23622047244094491" right="0.23622047244094491" top="0.74803149606299213" bottom="0.74803149606299213" header="0.31496062992125984" footer="0.31496062992125984"/>
  <pageSetup paperSize="9" scale="38" fitToWidth="2" fitToHeight="2" orientation="landscape" r:id="rId1"/>
  <colBreaks count="1" manualBreakCount="1">
    <brk id="10" max="74" man="1"/>
  </colBreaks>
  <ignoredErrors>
    <ignoredError sqref="D20:I2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Y94"/>
  <sheetViews>
    <sheetView showGridLines="0" zoomScaleNormal="100" workbookViewId="0"/>
  </sheetViews>
  <sheetFormatPr defaultColWidth="9.140625" defaultRowHeight="15" x14ac:dyDescent="0.25"/>
  <cols>
    <col min="1" max="1" width="5.85546875" style="2" customWidth="1"/>
    <col min="2" max="2" width="62" style="1" customWidth="1"/>
    <col min="3" max="4" width="11.42578125" style="1" customWidth="1"/>
    <col min="5" max="6" width="13.42578125" style="1" customWidth="1"/>
    <col min="7" max="9" width="11.42578125" style="1" customWidth="1"/>
    <col min="10" max="10" width="10" customWidth="1"/>
    <col min="11" max="11" width="9.140625" style="1"/>
    <col min="12" max="12" width="60.5703125" style="1" customWidth="1"/>
    <col min="13" max="13" width="11.28515625" style="1" customWidth="1"/>
    <col min="14" max="14" width="9.140625" style="1"/>
    <col min="15" max="15" width="9.7109375" style="1" customWidth="1"/>
    <col min="16" max="16384" width="9.140625" style="1"/>
  </cols>
  <sheetData>
    <row r="1" spans="1:25" ht="18" x14ac:dyDescent="0.25">
      <c r="A1" s="1160" t="s">
        <v>18</v>
      </c>
      <c r="K1" s="1160" t="s">
        <v>19</v>
      </c>
    </row>
    <row r="2" spans="1:25" customFormat="1" x14ac:dyDescent="0.25">
      <c r="A2" s="953"/>
      <c r="L2" s="964"/>
      <c r="M2" s="964"/>
      <c r="N2" s="964"/>
      <c r="O2" s="964"/>
      <c r="P2" s="964"/>
      <c r="Q2" s="964"/>
      <c r="R2" s="964"/>
      <c r="S2" s="964"/>
    </row>
    <row r="3" spans="1:25" ht="15" customHeight="1" x14ac:dyDescent="0.25">
      <c r="A3" s="954"/>
      <c r="K3" s="993"/>
      <c r="L3" s="964"/>
      <c r="M3" s="964"/>
      <c r="N3" s="964"/>
      <c r="O3" s="964"/>
      <c r="P3" s="964"/>
      <c r="Q3" s="964"/>
      <c r="R3" s="964"/>
      <c r="S3" s="964"/>
    </row>
    <row r="4" spans="1:25" ht="25.15" customHeight="1" x14ac:dyDescent="0.25">
      <c r="A4" s="17" t="s">
        <v>165</v>
      </c>
      <c r="B4" s="18"/>
      <c r="C4" s="1233" t="s">
        <v>21</v>
      </c>
      <c r="D4" s="1233"/>
      <c r="E4" s="1233" t="s">
        <v>22</v>
      </c>
      <c r="F4" s="1233"/>
      <c r="G4" s="1233"/>
      <c r="H4" s="1233"/>
      <c r="I4" s="1234"/>
      <c r="J4" s="705"/>
      <c r="K4" s="994" t="s">
        <v>165</v>
      </c>
      <c r="L4" s="995"/>
      <c r="M4" s="1250" t="s">
        <v>21</v>
      </c>
      <c r="N4" s="1251"/>
      <c r="O4" s="1250" t="s">
        <v>22</v>
      </c>
      <c r="P4" s="1252"/>
      <c r="Q4" s="1252"/>
      <c r="R4" s="1252"/>
      <c r="S4" s="1253"/>
      <c r="U4" s="1254"/>
      <c r="V4" s="1254"/>
      <c r="W4" s="1254"/>
      <c r="X4" s="1254"/>
      <c r="Y4" s="1254"/>
    </row>
    <row r="5" spans="1:25" ht="41.25" customHeight="1" x14ac:dyDescent="0.25">
      <c r="A5" s="19"/>
      <c r="B5" s="13"/>
      <c r="C5" s="153"/>
      <c r="D5" s="154" t="s">
        <v>23</v>
      </c>
      <c r="E5" s="153" t="s">
        <v>24</v>
      </c>
      <c r="F5" s="155"/>
      <c r="G5" s="155"/>
      <c r="H5" s="155"/>
      <c r="I5" s="156"/>
      <c r="J5" s="705"/>
      <c r="K5" s="969"/>
      <c r="L5" s="996"/>
      <c r="M5" s="965"/>
      <c r="N5" s="966" t="s">
        <v>23</v>
      </c>
      <c r="O5" s="965" t="s">
        <v>24</v>
      </c>
      <c r="P5" s="967"/>
      <c r="Q5" s="967"/>
      <c r="R5" s="967"/>
      <c r="S5" s="968"/>
    </row>
    <row r="6" spans="1:25" ht="15" customHeight="1" x14ac:dyDescent="0.25">
      <c r="A6" s="19"/>
      <c r="B6" s="13"/>
      <c r="C6" s="399" t="s">
        <v>25</v>
      </c>
      <c r="D6" s="400" t="s">
        <v>26</v>
      </c>
      <c r="E6" s="399" t="s">
        <v>27</v>
      </c>
      <c r="F6" s="401" t="s">
        <v>28</v>
      </c>
      <c r="G6" s="401" t="s">
        <v>29</v>
      </c>
      <c r="H6" s="401" t="s">
        <v>30</v>
      </c>
      <c r="I6" s="402" t="s">
        <v>31</v>
      </c>
      <c r="J6" s="705"/>
      <c r="K6" s="969"/>
      <c r="L6" s="996"/>
      <c r="M6" s="970"/>
      <c r="N6" s="997"/>
      <c r="O6" s="970"/>
      <c r="P6" s="998"/>
      <c r="Q6" s="998"/>
      <c r="R6" s="998"/>
      <c r="S6" s="999"/>
    </row>
    <row r="7" spans="1:25" ht="15" customHeight="1" x14ac:dyDescent="0.25">
      <c r="A7" s="20"/>
      <c r="B7" s="27" t="s">
        <v>32</v>
      </c>
      <c r="C7" s="157"/>
      <c r="D7" s="158"/>
      <c r="E7" s="157"/>
      <c r="F7" s="159"/>
      <c r="G7" s="159"/>
      <c r="H7" s="159"/>
      <c r="I7" s="160"/>
      <c r="J7" s="705"/>
      <c r="K7" s="971"/>
      <c r="L7" s="88" t="s">
        <v>32</v>
      </c>
      <c r="M7" s="970" t="s">
        <v>25</v>
      </c>
      <c r="N7" s="997" t="s">
        <v>26</v>
      </c>
      <c r="O7" s="970" t="s">
        <v>27</v>
      </c>
      <c r="P7" s="998" t="s">
        <v>28</v>
      </c>
      <c r="Q7" s="998" t="s">
        <v>29</v>
      </c>
      <c r="R7" s="998" t="s">
        <v>30</v>
      </c>
      <c r="S7" s="999" t="s">
        <v>31</v>
      </c>
    </row>
    <row r="8" spans="1:25" x14ac:dyDescent="0.25">
      <c r="A8" s="34">
        <v>1</v>
      </c>
      <c r="B8" s="35" t="s">
        <v>166</v>
      </c>
      <c r="C8" s="423" t="s">
        <v>34</v>
      </c>
      <c r="D8" s="423" t="s">
        <v>34</v>
      </c>
      <c r="E8" s="415" t="s">
        <v>34</v>
      </c>
      <c r="F8" s="415" t="s">
        <v>34</v>
      </c>
      <c r="G8" s="415" t="s">
        <v>34</v>
      </c>
      <c r="H8" s="415" t="s">
        <v>34</v>
      </c>
      <c r="I8" s="416" t="s">
        <v>34</v>
      </c>
      <c r="J8" s="705"/>
      <c r="K8" s="1000">
        <v>1</v>
      </c>
      <c r="L8" s="1001" t="s">
        <v>166</v>
      </c>
      <c r="M8" s="1002" t="s">
        <v>34</v>
      </c>
      <c r="N8" s="1002" t="s">
        <v>34</v>
      </c>
      <c r="O8" s="1003" t="s">
        <v>34</v>
      </c>
      <c r="P8" s="1003" t="s">
        <v>34</v>
      </c>
      <c r="Q8" s="1003" t="s">
        <v>34</v>
      </c>
      <c r="R8" s="1003" t="s">
        <v>34</v>
      </c>
      <c r="S8" s="1004" t="s">
        <v>34</v>
      </c>
    </row>
    <row r="9" spans="1:25" x14ac:dyDescent="0.25">
      <c r="A9" s="5" t="s">
        <v>35</v>
      </c>
      <c r="B9" s="125" t="s">
        <v>167</v>
      </c>
      <c r="C9" s="205">
        <f>'1 Inc and Exp'!C33</f>
        <v>0</v>
      </c>
      <c r="D9" s="201">
        <f>'1 Inc and Exp'!D33</f>
        <v>0</v>
      </c>
      <c r="E9" s="202">
        <f>'1 Inc and Exp'!E33</f>
        <v>0</v>
      </c>
      <c r="F9" s="203">
        <f>'1 Inc and Exp'!F33</f>
        <v>0</v>
      </c>
      <c r="G9" s="203">
        <f>'1 Inc and Exp'!G33</f>
        <v>0</v>
      </c>
      <c r="H9" s="203">
        <f>'1 Inc and Exp'!H33</f>
        <v>0</v>
      </c>
      <c r="I9" s="204">
        <f>'1 Inc and Exp'!I33</f>
        <v>0</v>
      </c>
      <c r="J9" s="705"/>
      <c r="K9" s="1005" t="s">
        <v>35</v>
      </c>
      <c r="L9" s="1006" t="s">
        <v>167</v>
      </c>
      <c r="M9" s="1007">
        <v>0</v>
      </c>
      <c r="N9" s="1008">
        <v>0</v>
      </c>
      <c r="O9" s="1009">
        <v>0</v>
      </c>
      <c r="P9" s="1010">
        <v>0</v>
      </c>
      <c r="Q9" s="1010">
        <v>0</v>
      </c>
      <c r="R9" s="1010">
        <v>0</v>
      </c>
      <c r="S9" s="1011">
        <v>0</v>
      </c>
    </row>
    <row r="10" spans="1:25" x14ac:dyDescent="0.25">
      <c r="A10" s="21"/>
      <c r="B10" s="15"/>
      <c r="C10" s="190"/>
      <c r="D10" s="190"/>
      <c r="E10" s="191"/>
      <c r="F10" s="191"/>
      <c r="G10" s="191"/>
      <c r="H10" s="191"/>
      <c r="I10" s="192"/>
      <c r="J10" s="705"/>
      <c r="K10" s="1012"/>
      <c r="L10" s="1013"/>
      <c r="M10" s="1014"/>
      <c r="N10" s="1014"/>
      <c r="O10" s="1015"/>
      <c r="P10" s="1015"/>
      <c r="Q10" s="1015"/>
      <c r="R10" s="1015"/>
      <c r="S10" s="1016"/>
    </row>
    <row r="11" spans="1:25" x14ac:dyDescent="0.25">
      <c r="A11" s="34">
        <v>2</v>
      </c>
      <c r="B11" s="38" t="s">
        <v>168</v>
      </c>
      <c r="C11" s="419" t="s">
        <v>34</v>
      </c>
      <c r="D11" s="419" t="s">
        <v>34</v>
      </c>
      <c r="E11" s="417" t="s">
        <v>34</v>
      </c>
      <c r="F11" s="417" t="s">
        <v>34</v>
      </c>
      <c r="G11" s="417" t="s">
        <v>34</v>
      </c>
      <c r="H11" s="417" t="s">
        <v>34</v>
      </c>
      <c r="I11" s="418" t="s">
        <v>34</v>
      </c>
      <c r="J11" s="705"/>
      <c r="K11" s="1000">
        <v>2</v>
      </c>
      <c r="L11" s="1017" t="s">
        <v>168</v>
      </c>
      <c r="M11" s="1018" t="s">
        <v>34</v>
      </c>
      <c r="N11" s="1018" t="s">
        <v>34</v>
      </c>
      <c r="O11" s="1019" t="s">
        <v>34</v>
      </c>
      <c r="P11" s="1019" t="s">
        <v>34</v>
      </c>
      <c r="Q11" s="1019" t="s">
        <v>34</v>
      </c>
      <c r="R11" s="1019" t="s">
        <v>34</v>
      </c>
      <c r="S11" s="1020" t="s">
        <v>34</v>
      </c>
    </row>
    <row r="12" spans="1:25" x14ac:dyDescent="0.25">
      <c r="A12" s="7" t="s">
        <v>50</v>
      </c>
      <c r="B12" s="126" t="s">
        <v>169</v>
      </c>
      <c r="C12" s="319">
        <v>0</v>
      </c>
      <c r="D12" s="320">
        <v>0</v>
      </c>
      <c r="E12" s="321">
        <v>0</v>
      </c>
      <c r="F12" s="322">
        <v>0</v>
      </c>
      <c r="G12" s="322">
        <v>0</v>
      </c>
      <c r="H12" s="322">
        <v>0</v>
      </c>
      <c r="I12" s="323">
        <v>0</v>
      </c>
      <c r="J12" s="705"/>
      <c r="K12" s="1021" t="s">
        <v>50</v>
      </c>
      <c r="L12" s="1022" t="s">
        <v>169</v>
      </c>
      <c r="M12" s="1023">
        <v>0</v>
      </c>
      <c r="N12" s="1024">
        <v>0</v>
      </c>
      <c r="O12" s="1025">
        <v>0</v>
      </c>
      <c r="P12" s="1026">
        <v>0</v>
      </c>
      <c r="Q12" s="1026">
        <v>0</v>
      </c>
      <c r="R12" s="1026">
        <v>0</v>
      </c>
      <c r="S12" s="1027">
        <v>0</v>
      </c>
    </row>
    <row r="13" spans="1:25" x14ac:dyDescent="0.25">
      <c r="A13" s="9" t="s">
        <v>52</v>
      </c>
      <c r="B13" s="12" t="s">
        <v>170</v>
      </c>
      <c r="C13" s="324">
        <v>0</v>
      </c>
      <c r="D13" s="325">
        <v>0</v>
      </c>
      <c r="E13" s="316">
        <v>0</v>
      </c>
      <c r="F13" s="317">
        <v>0</v>
      </c>
      <c r="G13" s="317">
        <v>0</v>
      </c>
      <c r="H13" s="317">
        <v>0</v>
      </c>
      <c r="I13" s="318">
        <v>0</v>
      </c>
      <c r="J13" s="705"/>
      <c r="K13" s="1028" t="s">
        <v>52</v>
      </c>
      <c r="L13" s="12" t="s">
        <v>170</v>
      </c>
      <c r="M13" s="1029">
        <v>0</v>
      </c>
      <c r="N13" s="1030">
        <v>0</v>
      </c>
      <c r="O13" s="1031">
        <v>0</v>
      </c>
      <c r="P13" s="1032">
        <v>0</v>
      </c>
      <c r="Q13" s="1032">
        <v>0</v>
      </c>
      <c r="R13" s="1032">
        <v>0</v>
      </c>
      <c r="S13" s="1033">
        <v>0</v>
      </c>
    </row>
    <row r="14" spans="1:25" x14ac:dyDescent="0.25">
      <c r="A14" s="9" t="s">
        <v>54</v>
      </c>
      <c r="B14" s="12" t="s">
        <v>171</v>
      </c>
      <c r="C14" s="324">
        <v>0</v>
      </c>
      <c r="D14" s="325">
        <v>0</v>
      </c>
      <c r="E14" s="316">
        <v>0</v>
      </c>
      <c r="F14" s="317">
        <v>0</v>
      </c>
      <c r="G14" s="317">
        <v>0</v>
      </c>
      <c r="H14" s="317">
        <v>0</v>
      </c>
      <c r="I14" s="318">
        <v>0</v>
      </c>
      <c r="J14" s="705"/>
      <c r="K14" s="1028" t="s">
        <v>54</v>
      </c>
      <c r="L14" s="12" t="s">
        <v>171</v>
      </c>
      <c r="M14" s="1029">
        <v>0</v>
      </c>
      <c r="N14" s="1030">
        <v>0</v>
      </c>
      <c r="O14" s="1031">
        <v>0</v>
      </c>
      <c r="P14" s="1032">
        <v>0</v>
      </c>
      <c r="Q14" s="1032">
        <v>0</v>
      </c>
      <c r="R14" s="1032">
        <v>0</v>
      </c>
      <c r="S14" s="1033">
        <v>0</v>
      </c>
    </row>
    <row r="15" spans="1:25" x14ac:dyDescent="0.25">
      <c r="A15" s="9" t="s">
        <v>56</v>
      </c>
      <c r="B15" s="12" t="s">
        <v>172</v>
      </c>
      <c r="C15" s="324">
        <v>0</v>
      </c>
      <c r="D15" s="325">
        <v>0</v>
      </c>
      <c r="E15" s="316">
        <v>0</v>
      </c>
      <c r="F15" s="317">
        <v>0</v>
      </c>
      <c r="G15" s="317">
        <v>0</v>
      </c>
      <c r="H15" s="317">
        <v>0</v>
      </c>
      <c r="I15" s="318">
        <v>0</v>
      </c>
      <c r="J15" s="705"/>
      <c r="K15" s="1028" t="s">
        <v>56</v>
      </c>
      <c r="L15" s="12" t="s">
        <v>172</v>
      </c>
      <c r="M15" s="1029">
        <v>0</v>
      </c>
      <c r="N15" s="1030">
        <v>0</v>
      </c>
      <c r="O15" s="1031">
        <v>0</v>
      </c>
      <c r="P15" s="1032">
        <v>0</v>
      </c>
      <c r="Q15" s="1032">
        <v>0</v>
      </c>
      <c r="R15" s="1032">
        <v>0</v>
      </c>
      <c r="S15" s="1033">
        <v>0</v>
      </c>
    </row>
    <row r="16" spans="1:25" x14ac:dyDescent="0.25">
      <c r="A16" s="9" t="s">
        <v>58</v>
      </c>
      <c r="B16" s="12" t="s">
        <v>173</v>
      </c>
      <c r="C16" s="358">
        <f>-SUM('1 Inc and Exp'!C29,'1 Inc and Exp'!C28)</f>
        <v>0</v>
      </c>
      <c r="D16" s="359">
        <f>-SUM('1 Inc and Exp'!D29,'1 Inc and Exp'!D28)</f>
        <v>0</v>
      </c>
      <c r="E16" s="187">
        <f>-SUM('1 Inc and Exp'!E29,'1 Inc and Exp'!E28)</f>
        <v>0</v>
      </c>
      <c r="F16" s="189">
        <f>-SUM('1 Inc and Exp'!F29,'1 Inc and Exp'!F28)</f>
        <v>0</v>
      </c>
      <c r="G16" s="189">
        <f>-SUM('1 Inc and Exp'!G29,'1 Inc and Exp'!G28)</f>
        <v>0</v>
      </c>
      <c r="H16" s="189">
        <f>-SUM('1 Inc and Exp'!H29,'1 Inc and Exp'!H28)</f>
        <v>0</v>
      </c>
      <c r="I16" s="188">
        <f>-SUM('1 Inc and Exp'!I29,'1 Inc and Exp'!I28)</f>
        <v>0</v>
      </c>
      <c r="J16" s="705"/>
      <c r="K16" s="1028" t="s">
        <v>58</v>
      </c>
      <c r="L16" s="12" t="s">
        <v>173</v>
      </c>
      <c r="M16" s="1034">
        <v>0</v>
      </c>
      <c r="N16" s="1035">
        <v>0</v>
      </c>
      <c r="O16" s="1036">
        <v>0</v>
      </c>
      <c r="P16" s="1037">
        <v>0</v>
      </c>
      <c r="Q16" s="1037">
        <v>0</v>
      </c>
      <c r="R16" s="1037">
        <v>0</v>
      </c>
      <c r="S16" s="1038">
        <v>0</v>
      </c>
    </row>
    <row r="17" spans="1:19" x14ac:dyDescent="0.25">
      <c r="A17" s="9" t="s">
        <v>60</v>
      </c>
      <c r="B17" s="12" t="s">
        <v>174</v>
      </c>
      <c r="C17" s="324">
        <v>0</v>
      </c>
      <c r="D17" s="325">
        <v>0</v>
      </c>
      <c r="E17" s="316">
        <v>0</v>
      </c>
      <c r="F17" s="317">
        <v>0</v>
      </c>
      <c r="G17" s="317">
        <v>0</v>
      </c>
      <c r="H17" s="317">
        <v>0</v>
      </c>
      <c r="I17" s="318">
        <v>0</v>
      </c>
      <c r="J17" s="705"/>
      <c r="K17" s="1028" t="s">
        <v>60</v>
      </c>
      <c r="L17" s="12" t="s">
        <v>174</v>
      </c>
      <c r="M17" s="1029">
        <v>0</v>
      </c>
      <c r="N17" s="1030">
        <v>0</v>
      </c>
      <c r="O17" s="1031">
        <v>0</v>
      </c>
      <c r="P17" s="1032">
        <v>0</v>
      </c>
      <c r="Q17" s="1032">
        <v>0</v>
      </c>
      <c r="R17" s="1032">
        <v>0</v>
      </c>
      <c r="S17" s="1033">
        <v>0</v>
      </c>
    </row>
    <row r="18" spans="1:19" x14ac:dyDescent="0.25">
      <c r="A18" s="9" t="s">
        <v>110</v>
      </c>
      <c r="B18" s="12" t="s">
        <v>175</v>
      </c>
      <c r="C18" s="324">
        <v>0</v>
      </c>
      <c r="D18" s="325">
        <v>0</v>
      </c>
      <c r="E18" s="316">
        <v>0</v>
      </c>
      <c r="F18" s="317">
        <v>0</v>
      </c>
      <c r="G18" s="317">
        <v>0</v>
      </c>
      <c r="H18" s="317">
        <v>0</v>
      </c>
      <c r="I18" s="318">
        <v>0</v>
      </c>
      <c r="J18" s="705"/>
      <c r="K18" s="1028" t="s">
        <v>110</v>
      </c>
      <c r="L18" s="12" t="s">
        <v>175</v>
      </c>
      <c r="M18" s="1029">
        <v>0</v>
      </c>
      <c r="N18" s="1030">
        <v>0</v>
      </c>
      <c r="O18" s="1031">
        <v>0</v>
      </c>
      <c r="P18" s="1032">
        <v>0</v>
      </c>
      <c r="Q18" s="1032">
        <v>0</v>
      </c>
      <c r="R18" s="1032">
        <v>0</v>
      </c>
      <c r="S18" s="1033">
        <v>0</v>
      </c>
    </row>
    <row r="19" spans="1:19" x14ac:dyDescent="0.25">
      <c r="A19" s="9" t="s">
        <v>112</v>
      </c>
      <c r="B19" s="12" t="s">
        <v>176</v>
      </c>
      <c r="C19" s="324">
        <v>0</v>
      </c>
      <c r="D19" s="325">
        <v>0</v>
      </c>
      <c r="E19" s="316">
        <v>0</v>
      </c>
      <c r="F19" s="317">
        <v>0</v>
      </c>
      <c r="G19" s="317">
        <v>0</v>
      </c>
      <c r="H19" s="317">
        <v>0</v>
      </c>
      <c r="I19" s="318">
        <v>0</v>
      </c>
      <c r="J19" s="705"/>
      <c r="K19" s="1028" t="s">
        <v>112</v>
      </c>
      <c r="L19" s="12" t="s">
        <v>176</v>
      </c>
      <c r="M19" s="1029">
        <v>0</v>
      </c>
      <c r="N19" s="1030">
        <v>0</v>
      </c>
      <c r="O19" s="1031">
        <v>0</v>
      </c>
      <c r="P19" s="1032">
        <v>0</v>
      </c>
      <c r="Q19" s="1032">
        <v>0</v>
      </c>
      <c r="R19" s="1032">
        <v>0</v>
      </c>
      <c r="S19" s="1033">
        <v>0</v>
      </c>
    </row>
    <row r="20" spans="1:19" x14ac:dyDescent="0.25">
      <c r="A20" s="9" t="s">
        <v>177</v>
      </c>
      <c r="B20" s="12" t="s">
        <v>178</v>
      </c>
      <c r="C20" s="324">
        <v>0</v>
      </c>
      <c r="D20" s="325">
        <v>0</v>
      </c>
      <c r="E20" s="316">
        <v>0</v>
      </c>
      <c r="F20" s="317">
        <v>0</v>
      </c>
      <c r="G20" s="317">
        <v>0</v>
      </c>
      <c r="H20" s="317">
        <v>0</v>
      </c>
      <c r="I20" s="318">
        <v>0</v>
      </c>
      <c r="J20" s="705"/>
      <c r="K20" s="1028" t="s">
        <v>177</v>
      </c>
      <c r="L20" s="12" t="s">
        <v>178</v>
      </c>
      <c r="M20" s="1029">
        <v>0</v>
      </c>
      <c r="N20" s="1030">
        <v>0</v>
      </c>
      <c r="O20" s="1031">
        <v>0</v>
      </c>
      <c r="P20" s="1032">
        <v>0</v>
      </c>
      <c r="Q20" s="1032">
        <v>0</v>
      </c>
      <c r="R20" s="1032">
        <v>0</v>
      </c>
      <c r="S20" s="1033">
        <v>0</v>
      </c>
    </row>
    <row r="21" spans="1:19" x14ac:dyDescent="0.25">
      <c r="A21" s="9" t="s">
        <v>179</v>
      </c>
      <c r="B21" s="12" t="s">
        <v>180</v>
      </c>
      <c r="C21" s="324">
        <v>0</v>
      </c>
      <c r="D21" s="325">
        <v>0</v>
      </c>
      <c r="E21" s="316">
        <v>0</v>
      </c>
      <c r="F21" s="317">
        <v>0</v>
      </c>
      <c r="G21" s="317">
        <v>0</v>
      </c>
      <c r="H21" s="317">
        <v>0</v>
      </c>
      <c r="I21" s="318">
        <v>0</v>
      </c>
      <c r="J21" s="705"/>
      <c r="K21" s="1028" t="s">
        <v>179</v>
      </c>
      <c r="L21" s="12" t="s">
        <v>180</v>
      </c>
      <c r="M21" s="1029">
        <v>0</v>
      </c>
      <c r="N21" s="1030">
        <v>0</v>
      </c>
      <c r="O21" s="1031">
        <v>0</v>
      </c>
      <c r="P21" s="1032">
        <v>0</v>
      </c>
      <c r="Q21" s="1032">
        <v>0</v>
      </c>
      <c r="R21" s="1032">
        <v>0</v>
      </c>
      <c r="S21" s="1033">
        <v>0</v>
      </c>
    </row>
    <row r="22" spans="1:19" x14ac:dyDescent="0.25">
      <c r="A22" s="9" t="s">
        <v>181</v>
      </c>
      <c r="B22" s="12" t="s">
        <v>182</v>
      </c>
      <c r="C22" s="324">
        <v>0</v>
      </c>
      <c r="D22" s="325">
        <v>0</v>
      </c>
      <c r="E22" s="316">
        <v>0</v>
      </c>
      <c r="F22" s="317">
        <v>0</v>
      </c>
      <c r="G22" s="317">
        <v>0</v>
      </c>
      <c r="H22" s="317">
        <v>0</v>
      </c>
      <c r="I22" s="318">
        <v>0</v>
      </c>
      <c r="J22" s="705"/>
      <c r="K22" s="1028" t="s">
        <v>181</v>
      </c>
      <c r="L22" s="12" t="s">
        <v>182</v>
      </c>
      <c r="M22" s="1029">
        <v>0</v>
      </c>
      <c r="N22" s="1030">
        <v>0</v>
      </c>
      <c r="O22" s="1031">
        <v>0</v>
      </c>
      <c r="P22" s="1032">
        <v>0</v>
      </c>
      <c r="Q22" s="1032">
        <v>0</v>
      </c>
      <c r="R22" s="1032">
        <v>0</v>
      </c>
      <c r="S22" s="1033">
        <v>0</v>
      </c>
    </row>
    <row r="23" spans="1:19" x14ac:dyDescent="0.25">
      <c r="A23" s="9" t="s">
        <v>183</v>
      </c>
      <c r="B23" s="12" t="s">
        <v>184</v>
      </c>
      <c r="C23" s="358">
        <f>-'1 Inc and Exp'!C30</f>
        <v>0</v>
      </c>
      <c r="D23" s="359">
        <f>-'1 Inc and Exp'!D30</f>
        <v>0</v>
      </c>
      <c r="E23" s="187">
        <f>-'1 Inc and Exp'!E30</f>
        <v>0</v>
      </c>
      <c r="F23" s="189">
        <f>-'1 Inc and Exp'!F30</f>
        <v>0</v>
      </c>
      <c r="G23" s="189">
        <f>-'1 Inc and Exp'!G30</f>
        <v>0</v>
      </c>
      <c r="H23" s="189">
        <f>-'1 Inc and Exp'!H30</f>
        <v>0</v>
      </c>
      <c r="I23" s="188">
        <f>-'1 Inc and Exp'!I30</f>
        <v>0</v>
      </c>
      <c r="J23" s="705"/>
      <c r="K23" s="1028" t="s">
        <v>183</v>
      </c>
      <c r="L23" s="12" t="s">
        <v>184</v>
      </c>
      <c r="M23" s="1034">
        <v>0</v>
      </c>
      <c r="N23" s="1035">
        <v>0</v>
      </c>
      <c r="O23" s="1036">
        <v>0</v>
      </c>
      <c r="P23" s="1037">
        <v>0</v>
      </c>
      <c r="Q23" s="1037">
        <v>0</v>
      </c>
      <c r="R23" s="1037">
        <v>0</v>
      </c>
      <c r="S23" s="1038">
        <v>0</v>
      </c>
    </row>
    <row r="24" spans="1:19" x14ac:dyDescent="0.25">
      <c r="A24" s="9" t="s">
        <v>185</v>
      </c>
      <c r="B24" s="12" t="s">
        <v>186</v>
      </c>
      <c r="C24" s="358">
        <f>-'1 Inc and Exp'!C31</f>
        <v>0</v>
      </c>
      <c r="D24" s="359">
        <f>-'1 Inc and Exp'!D31</f>
        <v>0</v>
      </c>
      <c r="E24" s="304">
        <f>-'1 Inc and Exp'!E31</f>
        <v>0</v>
      </c>
      <c r="F24" s="189">
        <f>-'1 Inc and Exp'!F31</f>
        <v>0</v>
      </c>
      <c r="G24" s="189">
        <f>-'1 Inc and Exp'!G31</f>
        <v>0</v>
      </c>
      <c r="H24" s="189">
        <f>-'1 Inc and Exp'!H31</f>
        <v>0</v>
      </c>
      <c r="I24" s="188">
        <f>-'1 Inc and Exp'!I31</f>
        <v>0</v>
      </c>
      <c r="J24" s="705"/>
      <c r="K24" s="1028" t="s">
        <v>185</v>
      </c>
      <c r="L24" s="12" t="s">
        <v>186</v>
      </c>
      <c r="M24" s="1034">
        <v>0</v>
      </c>
      <c r="N24" s="1035">
        <v>0</v>
      </c>
      <c r="O24" s="1039">
        <v>0</v>
      </c>
      <c r="P24" s="1037">
        <v>0</v>
      </c>
      <c r="Q24" s="1037">
        <v>0</v>
      </c>
      <c r="R24" s="1037">
        <v>0</v>
      </c>
      <c r="S24" s="1038">
        <v>0</v>
      </c>
    </row>
    <row r="25" spans="1:19" x14ac:dyDescent="0.25">
      <c r="A25" s="31" t="s">
        <v>187</v>
      </c>
      <c r="B25" s="127" t="s">
        <v>188</v>
      </c>
      <c r="C25" s="326">
        <v>0</v>
      </c>
      <c r="D25" s="327">
        <v>0</v>
      </c>
      <c r="E25" s="193">
        <v>0</v>
      </c>
      <c r="F25" s="328">
        <v>0</v>
      </c>
      <c r="G25" s="328">
        <v>0</v>
      </c>
      <c r="H25" s="328">
        <v>0</v>
      </c>
      <c r="I25" s="329">
        <v>0</v>
      </c>
      <c r="J25" s="705"/>
      <c r="K25" s="31" t="s">
        <v>187</v>
      </c>
      <c r="L25" s="1040" t="s">
        <v>188</v>
      </c>
      <c r="M25" s="1041">
        <v>0</v>
      </c>
      <c r="N25" s="1042">
        <v>0</v>
      </c>
      <c r="O25" s="252">
        <v>0</v>
      </c>
      <c r="P25" s="1043">
        <v>0</v>
      </c>
      <c r="Q25" s="1043">
        <v>0</v>
      </c>
      <c r="R25" s="1043">
        <v>0</v>
      </c>
      <c r="S25" s="1044">
        <v>0</v>
      </c>
    </row>
    <row r="26" spans="1:19" x14ac:dyDescent="0.25">
      <c r="A26" s="21"/>
      <c r="B26" s="39"/>
      <c r="C26" s="190"/>
      <c r="D26" s="190"/>
      <c r="E26" s="194"/>
      <c r="F26" s="194"/>
      <c r="G26" s="194"/>
      <c r="H26" s="194"/>
      <c r="I26" s="195"/>
      <c r="J26" s="705"/>
      <c r="K26" s="1012"/>
      <c r="L26" s="1045"/>
      <c r="M26" s="1014"/>
      <c r="N26" s="1014"/>
      <c r="O26" s="1046"/>
      <c r="P26" s="1046"/>
      <c r="Q26" s="1046"/>
      <c r="R26" s="1046"/>
      <c r="S26" s="1047"/>
    </row>
    <row r="27" spans="1:19" x14ac:dyDescent="0.25">
      <c r="A27" s="34">
        <v>3</v>
      </c>
      <c r="B27" s="38" t="s">
        <v>189</v>
      </c>
      <c r="C27" s="419" t="s">
        <v>34</v>
      </c>
      <c r="D27" s="419" t="s">
        <v>34</v>
      </c>
      <c r="E27" s="420" t="s">
        <v>34</v>
      </c>
      <c r="F27" s="420" t="s">
        <v>34</v>
      </c>
      <c r="G27" s="420" t="s">
        <v>34</v>
      </c>
      <c r="H27" s="420" t="s">
        <v>34</v>
      </c>
      <c r="I27" s="421" t="s">
        <v>34</v>
      </c>
      <c r="J27" s="705"/>
      <c r="K27" s="1000">
        <v>3</v>
      </c>
      <c r="L27" s="1017" t="s">
        <v>189</v>
      </c>
      <c r="M27" s="1018" t="s">
        <v>34</v>
      </c>
      <c r="N27" s="1018" t="s">
        <v>34</v>
      </c>
      <c r="O27" s="1048" t="s">
        <v>34</v>
      </c>
      <c r="P27" s="1048" t="s">
        <v>34</v>
      </c>
      <c r="Q27" s="1048" t="s">
        <v>34</v>
      </c>
      <c r="R27" s="1048" t="s">
        <v>34</v>
      </c>
      <c r="S27" s="1049" t="s">
        <v>34</v>
      </c>
    </row>
    <row r="28" spans="1:19" x14ac:dyDescent="0.25">
      <c r="A28" s="7" t="s">
        <v>115</v>
      </c>
      <c r="B28" s="128" t="s">
        <v>44</v>
      </c>
      <c r="C28" s="319">
        <v>0</v>
      </c>
      <c r="D28" s="330">
        <v>0</v>
      </c>
      <c r="E28" s="321">
        <v>0</v>
      </c>
      <c r="F28" s="322">
        <v>0</v>
      </c>
      <c r="G28" s="322">
        <v>0</v>
      </c>
      <c r="H28" s="322">
        <v>0</v>
      </c>
      <c r="I28" s="323">
        <v>0</v>
      </c>
      <c r="J28" s="705"/>
      <c r="K28" s="1021" t="s">
        <v>115</v>
      </c>
      <c r="L28" s="1050" t="s">
        <v>44</v>
      </c>
      <c r="M28" s="1023">
        <v>0</v>
      </c>
      <c r="N28" s="1024">
        <v>0</v>
      </c>
      <c r="O28" s="1025">
        <v>0</v>
      </c>
      <c r="P28" s="1026">
        <v>0</v>
      </c>
      <c r="Q28" s="1026">
        <v>0</v>
      </c>
      <c r="R28" s="1026">
        <v>0</v>
      </c>
      <c r="S28" s="1027">
        <v>0</v>
      </c>
    </row>
    <row r="29" spans="1:19" x14ac:dyDescent="0.25">
      <c r="A29" s="9" t="s">
        <v>117</v>
      </c>
      <c r="B29" s="129" t="s">
        <v>190</v>
      </c>
      <c r="C29" s="324">
        <v>0</v>
      </c>
      <c r="D29" s="325">
        <v>0</v>
      </c>
      <c r="E29" s="316">
        <v>0</v>
      </c>
      <c r="F29" s="317">
        <v>0</v>
      </c>
      <c r="G29" s="317">
        <v>0</v>
      </c>
      <c r="H29" s="317">
        <v>0</v>
      </c>
      <c r="I29" s="318">
        <v>0</v>
      </c>
      <c r="J29" s="705"/>
      <c r="K29" s="1028" t="s">
        <v>117</v>
      </c>
      <c r="L29" s="1051" t="s">
        <v>190</v>
      </c>
      <c r="M29" s="1029">
        <v>0</v>
      </c>
      <c r="N29" s="1030">
        <v>0</v>
      </c>
      <c r="O29" s="1031">
        <v>0</v>
      </c>
      <c r="P29" s="1032">
        <v>0</v>
      </c>
      <c r="Q29" s="1032">
        <v>0</v>
      </c>
      <c r="R29" s="1032">
        <v>0</v>
      </c>
      <c r="S29" s="1033">
        <v>0</v>
      </c>
    </row>
    <row r="30" spans="1:19" x14ac:dyDescent="0.25">
      <c r="A30" s="9" t="s">
        <v>119</v>
      </c>
      <c r="B30" s="129" t="s">
        <v>191</v>
      </c>
      <c r="C30" s="324">
        <v>0</v>
      </c>
      <c r="D30" s="325">
        <v>0</v>
      </c>
      <c r="E30" s="316">
        <v>0</v>
      </c>
      <c r="F30" s="317">
        <v>0</v>
      </c>
      <c r="G30" s="317">
        <v>0</v>
      </c>
      <c r="H30" s="317">
        <v>0</v>
      </c>
      <c r="I30" s="318">
        <v>0</v>
      </c>
      <c r="J30" s="705"/>
      <c r="K30" s="1028" t="s">
        <v>119</v>
      </c>
      <c r="L30" s="1051" t="s">
        <v>191</v>
      </c>
      <c r="M30" s="1029">
        <v>0</v>
      </c>
      <c r="N30" s="1030">
        <v>0</v>
      </c>
      <c r="O30" s="1031">
        <v>0</v>
      </c>
      <c r="P30" s="1032">
        <v>0</v>
      </c>
      <c r="Q30" s="1032">
        <v>0</v>
      </c>
      <c r="R30" s="1032">
        <v>0</v>
      </c>
      <c r="S30" s="1033">
        <v>0</v>
      </c>
    </row>
    <row r="31" spans="1:19" ht="17.25" customHeight="1" x14ac:dyDescent="0.25">
      <c r="A31" s="145" t="s">
        <v>121</v>
      </c>
      <c r="B31" s="567" t="s">
        <v>192</v>
      </c>
      <c r="C31" s="565">
        <v>0</v>
      </c>
      <c r="D31" s="566">
        <v>0</v>
      </c>
      <c r="E31" s="509">
        <v>0</v>
      </c>
      <c r="F31" s="510">
        <v>0</v>
      </c>
      <c r="G31" s="510">
        <v>0</v>
      </c>
      <c r="H31" s="510">
        <v>0</v>
      </c>
      <c r="I31" s="511">
        <v>0</v>
      </c>
      <c r="J31" s="705"/>
      <c r="K31" s="973" t="s">
        <v>121</v>
      </c>
      <c r="L31" s="1052" t="s">
        <v>192</v>
      </c>
      <c r="M31" s="1053">
        <v>0</v>
      </c>
      <c r="N31" s="1054">
        <v>0</v>
      </c>
      <c r="O31" s="975">
        <v>0</v>
      </c>
      <c r="P31" s="976">
        <v>0</v>
      </c>
      <c r="Q31" s="976">
        <v>0</v>
      </c>
      <c r="R31" s="976">
        <v>0</v>
      </c>
      <c r="S31" s="977">
        <v>0</v>
      </c>
    </row>
    <row r="32" spans="1:19" x14ac:dyDescent="0.25">
      <c r="A32" s="9" t="s">
        <v>123</v>
      </c>
      <c r="B32" s="129" t="s">
        <v>193</v>
      </c>
      <c r="C32" s="324">
        <v>0</v>
      </c>
      <c r="D32" s="325">
        <v>0</v>
      </c>
      <c r="E32" s="316">
        <v>0</v>
      </c>
      <c r="F32" s="317">
        <v>0</v>
      </c>
      <c r="G32" s="317">
        <v>0</v>
      </c>
      <c r="H32" s="317">
        <v>0</v>
      </c>
      <c r="I32" s="318">
        <v>0</v>
      </c>
      <c r="J32" s="705"/>
      <c r="K32" s="1055" t="s">
        <v>123</v>
      </c>
      <c r="L32" s="1056" t="s">
        <v>193</v>
      </c>
      <c r="M32" s="1041">
        <v>0</v>
      </c>
      <c r="N32" s="1042">
        <v>0</v>
      </c>
      <c r="O32" s="1057">
        <v>0</v>
      </c>
      <c r="P32" s="1058">
        <v>0</v>
      </c>
      <c r="Q32" s="1058">
        <v>0</v>
      </c>
      <c r="R32" s="1058">
        <v>0</v>
      </c>
      <c r="S32" s="1059">
        <v>0</v>
      </c>
    </row>
    <row r="33" spans="1:19" x14ac:dyDescent="0.25">
      <c r="A33" s="1171" t="s">
        <v>125</v>
      </c>
      <c r="B33" s="1172" t="s">
        <v>194</v>
      </c>
      <c r="C33" s="988">
        <v>0</v>
      </c>
      <c r="D33" s="989">
        <v>0</v>
      </c>
      <c r="E33" s="990">
        <v>0</v>
      </c>
      <c r="F33" s="991">
        <v>0</v>
      </c>
      <c r="G33" s="991">
        <v>0</v>
      </c>
      <c r="H33" s="991">
        <v>0</v>
      </c>
      <c r="I33" s="992">
        <v>0</v>
      </c>
      <c r="J33" s="705"/>
      <c r="K33" s="1164"/>
      <c r="L33" s="1165"/>
      <c r="M33" s="1166"/>
      <c r="N33" s="1167"/>
      <c r="O33" s="1168"/>
      <c r="P33" s="1169"/>
      <c r="Q33" s="1169"/>
      <c r="R33" s="1169"/>
      <c r="S33" s="1170"/>
    </row>
    <row r="34" spans="1:19" x14ac:dyDescent="0.25">
      <c r="A34" s="21"/>
      <c r="B34" s="40"/>
      <c r="C34" s="190"/>
      <c r="D34" s="190"/>
      <c r="E34" s="191"/>
      <c r="F34" s="191"/>
      <c r="G34" s="191"/>
      <c r="H34" s="191"/>
      <c r="I34" s="192"/>
      <c r="J34" s="705"/>
      <c r="K34" s="1012"/>
      <c r="L34" s="1060"/>
      <c r="M34" s="1014"/>
      <c r="N34" s="1014"/>
      <c r="O34" s="1015"/>
      <c r="P34" s="1015"/>
      <c r="Q34" s="1015"/>
      <c r="R34" s="1015"/>
      <c r="S34" s="1016"/>
    </row>
    <row r="35" spans="1:19" x14ac:dyDescent="0.25">
      <c r="A35" s="22">
        <v>4</v>
      </c>
      <c r="B35" s="23" t="s">
        <v>195</v>
      </c>
      <c r="C35" s="196">
        <f t="shared" ref="C35:I35" si="0">SUM(C9,C12:C25,C28:C33)</f>
        <v>0</v>
      </c>
      <c r="D35" s="197">
        <f t="shared" si="0"/>
        <v>0</v>
      </c>
      <c r="E35" s="198">
        <f t="shared" si="0"/>
        <v>0</v>
      </c>
      <c r="F35" s="199">
        <f t="shared" si="0"/>
        <v>0</v>
      </c>
      <c r="G35" s="199">
        <f t="shared" si="0"/>
        <v>0</v>
      </c>
      <c r="H35" s="199">
        <f t="shared" si="0"/>
        <v>0</v>
      </c>
      <c r="I35" s="200">
        <f t="shared" si="0"/>
        <v>0</v>
      </c>
      <c r="J35" s="705"/>
      <c r="K35" s="1061">
        <v>4</v>
      </c>
      <c r="L35" s="1062" t="s">
        <v>195</v>
      </c>
      <c r="M35" s="1063">
        <v>0</v>
      </c>
      <c r="N35" s="1064">
        <v>0</v>
      </c>
      <c r="O35" s="1065">
        <v>0</v>
      </c>
      <c r="P35" s="1066">
        <v>0</v>
      </c>
      <c r="Q35" s="1066">
        <v>0</v>
      </c>
      <c r="R35" s="1066">
        <v>0</v>
      </c>
      <c r="S35" s="1067">
        <v>0</v>
      </c>
    </row>
    <row r="36" spans="1:19" x14ac:dyDescent="0.25">
      <c r="A36" s="21"/>
      <c r="B36" s="40"/>
      <c r="C36" s="190"/>
      <c r="D36" s="190"/>
      <c r="E36" s="191"/>
      <c r="F36" s="191"/>
      <c r="G36" s="191"/>
      <c r="H36" s="191"/>
      <c r="I36" s="192"/>
      <c r="J36" s="705"/>
      <c r="K36" s="1012"/>
      <c r="L36" s="1060"/>
      <c r="M36" s="1014"/>
      <c r="N36" s="1014"/>
      <c r="O36" s="1015"/>
      <c r="P36" s="1015"/>
      <c r="Q36" s="1015"/>
      <c r="R36" s="1015"/>
      <c r="S36" s="1016"/>
    </row>
    <row r="37" spans="1:19" x14ac:dyDescent="0.25">
      <c r="A37" s="5">
        <v>5</v>
      </c>
      <c r="B37" s="785" t="s">
        <v>196</v>
      </c>
      <c r="C37" s="786">
        <v>0</v>
      </c>
      <c r="D37" s="811">
        <v>0</v>
      </c>
      <c r="E37" s="812">
        <v>0</v>
      </c>
      <c r="F37" s="813">
        <v>0</v>
      </c>
      <c r="G37" s="813">
        <v>0</v>
      </c>
      <c r="H37" s="813">
        <v>0</v>
      </c>
      <c r="I37" s="814">
        <v>0</v>
      </c>
      <c r="J37" s="705"/>
      <c r="K37" s="1005">
        <v>5</v>
      </c>
      <c r="L37" s="1068" t="s">
        <v>196</v>
      </c>
      <c r="M37" s="1069">
        <v>0</v>
      </c>
      <c r="N37" s="1070">
        <v>0</v>
      </c>
      <c r="O37" s="1071">
        <v>0</v>
      </c>
      <c r="P37" s="1072">
        <v>0</v>
      </c>
      <c r="Q37" s="1072">
        <v>0</v>
      </c>
      <c r="R37" s="1072">
        <v>0</v>
      </c>
      <c r="S37" s="1073">
        <v>0</v>
      </c>
    </row>
    <row r="38" spans="1:19" x14ac:dyDescent="0.25">
      <c r="A38" s="21"/>
      <c r="B38" s="16"/>
      <c r="C38" s="190"/>
      <c r="D38" s="190"/>
      <c r="E38" s="191"/>
      <c r="F38" s="191"/>
      <c r="G38" s="191"/>
      <c r="H38" s="191"/>
      <c r="I38" s="192"/>
      <c r="J38" s="705"/>
      <c r="K38" s="1012"/>
      <c r="L38" s="1074"/>
      <c r="M38" s="1014"/>
      <c r="N38" s="1014"/>
      <c r="O38" s="1015"/>
      <c r="P38" s="1015"/>
      <c r="Q38" s="1015"/>
      <c r="R38" s="1015"/>
      <c r="S38" s="1016"/>
    </row>
    <row r="39" spans="1:19" x14ac:dyDescent="0.25">
      <c r="A39" s="22">
        <v>6</v>
      </c>
      <c r="B39" s="23" t="s">
        <v>197</v>
      </c>
      <c r="C39" s="196">
        <f>SUM(C35,C37)</f>
        <v>0</v>
      </c>
      <c r="D39" s="197">
        <f t="shared" ref="D39:I39" si="1">SUM(D35,D37)</f>
        <v>0</v>
      </c>
      <c r="E39" s="198">
        <f t="shared" si="1"/>
        <v>0</v>
      </c>
      <c r="F39" s="199">
        <f t="shared" si="1"/>
        <v>0</v>
      </c>
      <c r="G39" s="199">
        <f t="shared" si="1"/>
        <v>0</v>
      </c>
      <c r="H39" s="199">
        <f t="shared" si="1"/>
        <v>0</v>
      </c>
      <c r="I39" s="200">
        <f t="shared" si="1"/>
        <v>0</v>
      </c>
      <c r="J39" s="705"/>
      <c r="K39" s="1061">
        <v>6</v>
      </c>
      <c r="L39" s="1062" t="s">
        <v>197</v>
      </c>
      <c r="M39" s="1063">
        <v>0</v>
      </c>
      <c r="N39" s="1064">
        <v>0</v>
      </c>
      <c r="O39" s="1065">
        <v>0</v>
      </c>
      <c r="P39" s="1066">
        <v>0</v>
      </c>
      <c r="Q39" s="1066">
        <v>0</v>
      </c>
      <c r="R39" s="1066">
        <v>0</v>
      </c>
      <c r="S39" s="1067">
        <v>0</v>
      </c>
    </row>
    <row r="40" spans="1:19" x14ac:dyDescent="0.25">
      <c r="A40" s="21"/>
      <c r="B40" s="16"/>
      <c r="C40" s="190"/>
      <c r="D40" s="190"/>
      <c r="E40" s="191"/>
      <c r="F40" s="191"/>
      <c r="G40" s="191"/>
      <c r="H40" s="191"/>
      <c r="I40" s="192"/>
      <c r="J40" s="705"/>
      <c r="K40" s="1012"/>
      <c r="L40" s="1074"/>
      <c r="M40" s="1014"/>
      <c r="N40" s="1014"/>
      <c r="O40" s="1015"/>
      <c r="P40" s="1015"/>
      <c r="Q40" s="1015"/>
      <c r="R40" s="1015"/>
      <c r="S40" s="1016"/>
    </row>
    <row r="41" spans="1:19" x14ac:dyDescent="0.25">
      <c r="A41" s="34">
        <v>7</v>
      </c>
      <c r="B41" s="35" t="s">
        <v>198</v>
      </c>
      <c r="C41" s="419" t="s">
        <v>34</v>
      </c>
      <c r="D41" s="419" t="s">
        <v>34</v>
      </c>
      <c r="E41" s="417" t="s">
        <v>34</v>
      </c>
      <c r="F41" s="417" t="s">
        <v>34</v>
      </c>
      <c r="G41" s="417" t="s">
        <v>34</v>
      </c>
      <c r="H41" s="417" t="s">
        <v>34</v>
      </c>
      <c r="I41" s="418" t="s">
        <v>34</v>
      </c>
      <c r="J41" s="705"/>
      <c r="K41" s="1000">
        <v>7</v>
      </c>
      <c r="L41" s="1001" t="s">
        <v>198</v>
      </c>
      <c r="M41" s="1018" t="s">
        <v>34</v>
      </c>
      <c r="N41" s="1018" t="s">
        <v>34</v>
      </c>
      <c r="O41" s="1019" t="s">
        <v>34</v>
      </c>
      <c r="P41" s="1019" t="s">
        <v>34</v>
      </c>
      <c r="Q41" s="1019" t="s">
        <v>34</v>
      </c>
      <c r="R41" s="1019" t="s">
        <v>34</v>
      </c>
      <c r="S41" s="1020" t="s">
        <v>34</v>
      </c>
    </row>
    <row r="42" spans="1:19" x14ac:dyDescent="0.25">
      <c r="A42" s="7" t="s">
        <v>135</v>
      </c>
      <c r="B42" s="128" t="s">
        <v>199</v>
      </c>
      <c r="C42" s="319">
        <v>0</v>
      </c>
      <c r="D42" s="330">
        <v>0</v>
      </c>
      <c r="E42" s="321">
        <v>0</v>
      </c>
      <c r="F42" s="322">
        <v>0</v>
      </c>
      <c r="G42" s="322">
        <v>0</v>
      </c>
      <c r="H42" s="322">
        <v>0</v>
      </c>
      <c r="I42" s="323">
        <v>0</v>
      </c>
      <c r="J42" s="705"/>
      <c r="K42" s="1021" t="s">
        <v>135</v>
      </c>
      <c r="L42" s="1050" t="s">
        <v>199</v>
      </c>
      <c r="M42" s="1023">
        <v>0</v>
      </c>
      <c r="N42" s="1024">
        <v>0</v>
      </c>
      <c r="O42" s="1025">
        <v>0</v>
      </c>
      <c r="P42" s="1026">
        <v>0</v>
      </c>
      <c r="Q42" s="1026">
        <v>0</v>
      </c>
      <c r="R42" s="1026">
        <v>0</v>
      </c>
      <c r="S42" s="1027">
        <v>0</v>
      </c>
    </row>
    <row r="43" spans="1:19" x14ac:dyDescent="0.25">
      <c r="A43" s="9" t="s">
        <v>136</v>
      </c>
      <c r="B43" s="129" t="s">
        <v>200</v>
      </c>
      <c r="C43" s="324">
        <v>0</v>
      </c>
      <c r="D43" s="325">
        <v>0</v>
      </c>
      <c r="E43" s="316">
        <v>0</v>
      </c>
      <c r="F43" s="317">
        <v>0</v>
      </c>
      <c r="G43" s="317">
        <v>0</v>
      </c>
      <c r="H43" s="317">
        <v>0</v>
      </c>
      <c r="I43" s="318">
        <v>0</v>
      </c>
      <c r="J43" s="705"/>
      <c r="K43" s="1028" t="s">
        <v>136</v>
      </c>
      <c r="L43" s="1051" t="s">
        <v>200</v>
      </c>
      <c r="M43" s="1029">
        <v>0</v>
      </c>
      <c r="N43" s="1030">
        <v>0</v>
      </c>
      <c r="O43" s="1031">
        <v>0</v>
      </c>
      <c r="P43" s="1032">
        <v>0</v>
      </c>
      <c r="Q43" s="1032">
        <v>0</v>
      </c>
      <c r="R43" s="1032">
        <v>0</v>
      </c>
      <c r="S43" s="1033">
        <v>0</v>
      </c>
    </row>
    <row r="44" spans="1:19" x14ac:dyDescent="0.25">
      <c r="A44" s="9" t="s">
        <v>137</v>
      </c>
      <c r="B44" s="129" t="s">
        <v>201</v>
      </c>
      <c r="C44" s="324">
        <v>0</v>
      </c>
      <c r="D44" s="325">
        <v>0</v>
      </c>
      <c r="E44" s="316">
        <v>0</v>
      </c>
      <c r="F44" s="317">
        <v>0</v>
      </c>
      <c r="G44" s="317">
        <v>0</v>
      </c>
      <c r="H44" s="317">
        <v>0</v>
      </c>
      <c r="I44" s="318">
        <v>0</v>
      </c>
      <c r="J44" s="705"/>
      <c r="K44" s="1028" t="s">
        <v>137</v>
      </c>
      <c r="L44" s="1051" t="s">
        <v>201</v>
      </c>
      <c r="M44" s="1029">
        <v>0</v>
      </c>
      <c r="N44" s="1030">
        <v>0</v>
      </c>
      <c r="O44" s="1031">
        <v>0</v>
      </c>
      <c r="P44" s="1032">
        <v>0</v>
      </c>
      <c r="Q44" s="1032">
        <v>0</v>
      </c>
      <c r="R44" s="1032">
        <v>0</v>
      </c>
      <c r="S44" s="1033">
        <v>0</v>
      </c>
    </row>
    <row r="45" spans="1:19" x14ac:dyDescent="0.25">
      <c r="A45" s="9" t="s">
        <v>138</v>
      </c>
      <c r="B45" s="129" t="s">
        <v>202</v>
      </c>
      <c r="C45" s="324">
        <v>0</v>
      </c>
      <c r="D45" s="325">
        <v>0</v>
      </c>
      <c r="E45" s="316">
        <v>0</v>
      </c>
      <c r="F45" s="317">
        <v>0</v>
      </c>
      <c r="G45" s="317">
        <v>0</v>
      </c>
      <c r="H45" s="317">
        <v>0</v>
      </c>
      <c r="I45" s="318">
        <v>0</v>
      </c>
      <c r="J45" s="705"/>
      <c r="K45" s="1028" t="s">
        <v>138</v>
      </c>
      <c r="L45" s="1051" t="s">
        <v>202</v>
      </c>
      <c r="M45" s="1029">
        <v>0</v>
      </c>
      <c r="N45" s="1030">
        <v>0</v>
      </c>
      <c r="O45" s="1031">
        <v>0</v>
      </c>
      <c r="P45" s="1032">
        <v>0</v>
      </c>
      <c r="Q45" s="1032">
        <v>0</v>
      </c>
      <c r="R45" s="1032">
        <v>0</v>
      </c>
      <c r="S45" s="1033">
        <v>0</v>
      </c>
    </row>
    <row r="46" spans="1:19" x14ac:dyDescent="0.25">
      <c r="A46" s="9" t="s">
        <v>140</v>
      </c>
      <c r="B46" s="129" t="s">
        <v>203</v>
      </c>
      <c r="C46" s="324">
        <v>0</v>
      </c>
      <c r="D46" s="325">
        <v>0</v>
      </c>
      <c r="E46" s="316">
        <v>0</v>
      </c>
      <c r="F46" s="317">
        <v>0</v>
      </c>
      <c r="G46" s="317">
        <v>0</v>
      </c>
      <c r="H46" s="317">
        <v>0</v>
      </c>
      <c r="I46" s="318">
        <v>0</v>
      </c>
      <c r="J46" s="705"/>
      <c r="K46" s="1028" t="s">
        <v>140</v>
      </c>
      <c r="L46" s="1051" t="s">
        <v>203</v>
      </c>
      <c r="M46" s="1029">
        <v>0</v>
      </c>
      <c r="N46" s="1030">
        <v>0</v>
      </c>
      <c r="O46" s="1031">
        <v>0</v>
      </c>
      <c r="P46" s="1032">
        <v>0</v>
      </c>
      <c r="Q46" s="1032">
        <v>0</v>
      </c>
      <c r="R46" s="1032">
        <v>0</v>
      </c>
      <c r="S46" s="1033">
        <v>0</v>
      </c>
    </row>
    <row r="47" spans="1:19" x14ac:dyDescent="0.25">
      <c r="A47" s="9" t="s">
        <v>204</v>
      </c>
      <c r="B47" s="129" t="s">
        <v>44</v>
      </c>
      <c r="C47" s="444">
        <v>0</v>
      </c>
      <c r="D47" s="445">
        <v>0</v>
      </c>
      <c r="E47" s="316">
        <v>0</v>
      </c>
      <c r="F47" s="317">
        <v>0</v>
      </c>
      <c r="G47" s="317">
        <v>0</v>
      </c>
      <c r="H47" s="317">
        <v>0</v>
      </c>
      <c r="I47" s="318">
        <v>0</v>
      </c>
      <c r="J47" s="705"/>
      <c r="K47" s="1028" t="s">
        <v>204</v>
      </c>
      <c r="L47" s="1051" t="s">
        <v>44</v>
      </c>
      <c r="M47" s="1029">
        <v>0</v>
      </c>
      <c r="N47" s="1030">
        <v>0</v>
      </c>
      <c r="O47" s="1031">
        <v>0</v>
      </c>
      <c r="P47" s="1032">
        <v>0</v>
      </c>
      <c r="Q47" s="1032">
        <v>0</v>
      </c>
      <c r="R47" s="1032">
        <v>0</v>
      </c>
      <c r="S47" s="1033">
        <v>0</v>
      </c>
    </row>
    <row r="48" spans="1:19" x14ac:dyDescent="0.25">
      <c r="A48" s="9" t="s">
        <v>205</v>
      </c>
      <c r="B48" s="129" t="s">
        <v>206</v>
      </c>
      <c r="C48" s="324">
        <v>0</v>
      </c>
      <c r="D48" s="325">
        <v>0</v>
      </c>
      <c r="E48" s="316">
        <v>0</v>
      </c>
      <c r="F48" s="317">
        <v>0</v>
      </c>
      <c r="G48" s="317">
        <v>0</v>
      </c>
      <c r="H48" s="317">
        <v>0</v>
      </c>
      <c r="I48" s="318">
        <v>0</v>
      </c>
      <c r="J48" s="705"/>
      <c r="K48" s="1028" t="s">
        <v>205</v>
      </c>
      <c r="L48" s="1051" t="s">
        <v>206</v>
      </c>
      <c r="M48" s="1029">
        <v>0</v>
      </c>
      <c r="N48" s="1030">
        <v>0</v>
      </c>
      <c r="O48" s="1031">
        <v>0</v>
      </c>
      <c r="P48" s="1032">
        <v>0</v>
      </c>
      <c r="Q48" s="1032">
        <v>0</v>
      </c>
      <c r="R48" s="1032">
        <v>0</v>
      </c>
      <c r="S48" s="1033">
        <v>0</v>
      </c>
    </row>
    <row r="49" spans="1:19" x14ac:dyDescent="0.25">
      <c r="A49" s="9" t="s">
        <v>207</v>
      </c>
      <c r="B49" s="130" t="s">
        <v>208</v>
      </c>
      <c r="C49" s="324">
        <v>0</v>
      </c>
      <c r="D49" s="325">
        <v>0</v>
      </c>
      <c r="E49" s="316">
        <v>0</v>
      </c>
      <c r="F49" s="317">
        <v>0</v>
      </c>
      <c r="G49" s="317">
        <v>0</v>
      </c>
      <c r="H49" s="317">
        <v>0</v>
      </c>
      <c r="I49" s="318">
        <v>0</v>
      </c>
      <c r="J49" s="705"/>
      <c r="K49" s="1028" t="s">
        <v>207</v>
      </c>
      <c r="L49" s="1075" t="s">
        <v>208</v>
      </c>
      <c r="M49" s="1029">
        <v>0</v>
      </c>
      <c r="N49" s="1030">
        <v>0</v>
      </c>
      <c r="O49" s="1031">
        <v>0</v>
      </c>
      <c r="P49" s="1032">
        <v>0</v>
      </c>
      <c r="Q49" s="1032">
        <v>0</v>
      </c>
      <c r="R49" s="1032">
        <v>0</v>
      </c>
      <c r="S49" s="1033">
        <v>0</v>
      </c>
    </row>
    <row r="50" spans="1:19" x14ac:dyDescent="0.25">
      <c r="A50" s="9" t="s">
        <v>209</v>
      </c>
      <c r="B50" s="12" t="s">
        <v>210</v>
      </c>
      <c r="C50" s="324">
        <v>0</v>
      </c>
      <c r="D50" s="325">
        <v>0</v>
      </c>
      <c r="E50" s="316">
        <v>0</v>
      </c>
      <c r="F50" s="317">
        <v>0</v>
      </c>
      <c r="G50" s="317">
        <v>0</v>
      </c>
      <c r="H50" s="317">
        <v>0</v>
      </c>
      <c r="I50" s="318">
        <v>0</v>
      </c>
      <c r="J50" s="705"/>
      <c r="K50" s="1028" t="s">
        <v>209</v>
      </c>
      <c r="L50" s="12" t="s">
        <v>210</v>
      </c>
      <c r="M50" s="1029">
        <v>0</v>
      </c>
      <c r="N50" s="1030">
        <v>0</v>
      </c>
      <c r="O50" s="1031">
        <v>0</v>
      </c>
      <c r="P50" s="1032">
        <v>0</v>
      </c>
      <c r="Q50" s="1032">
        <v>0</v>
      </c>
      <c r="R50" s="1032">
        <v>0</v>
      </c>
      <c r="S50" s="1033">
        <v>0</v>
      </c>
    </row>
    <row r="51" spans="1:19" x14ac:dyDescent="0.25">
      <c r="A51" s="9" t="s">
        <v>211</v>
      </c>
      <c r="B51" s="129" t="s">
        <v>212</v>
      </c>
      <c r="C51" s="324">
        <v>0</v>
      </c>
      <c r="D51" s="325">
        <v>0</v>
      </c>
      <c r="E51" s="316">
        <v>0</v>
      </c>
      <c r="F51" s="317">
        <v>0</v>
      </c>
      <c r="G51" s="317">
        <v>0</v>
      </c>
      <c r="H51" s="317">
        <v>0</v>
      </c>
      <c r="I51" s="318">
        <v>0</v>
      </c>
      <c r="J51" s="705"/>
      <c r="K51" s="1028" t="s">
        <v>211</v>
      </c>
      <c r="L51" s="1051" t="s">
        <v>212</v>
      </c>
      <c r="M51" s="1029">
        <v>0</v>
      </c>
      <c r="N51" s="1030">
        <v>0</v>
      </c>
      <c r="O51" s="1031">
        <v>0</v>
      </c>
      <c r="P51" s="1032">
        <v>0</v>
      </c>
      <c r="Q51" s="1032">
        <v>0</v>
      </c>
      <c r="R51" s="1032">
        <v>0</v>
      </c>
      <c r="S51" s="1033">
        <v>0</v>
      </c>
    </row>
    <row r="52" spans="1:19" x14ac:dyDescent="0.25">
      <c r="A52" s="380" t="s">
        <v>213</v>
      </c>
      <c r="B52" s="381" t="s">
        <v>214</v>
      </c>
      <c r="C52" s="382">
        <v>0</v>
      </c>
      <c r="D52" s="383">
        <v>0</v>
      </c>
      <c r="E52" s="384">
        <v>0</v>
      </c>
      <c r="F52" s="385">
        <v>0</v>
      </c>
      <c r="G52" s="385">
        <v>0</v>
      </c>
      <c r="H52" s="385">
        <v>0</v>
      </c>
      <c r="I52" s="386">
        <v>0</v>
      </c>
      <c r="J52" s="705"/>
      <c r="K52" s="1076" t="s">
        <v>213</v>
      </c>
      <c r="L52" s="1077" t="s">
        <v>214</v>
      </c>
      <c r="M52" s="1078">
        <v>0</v>
      </c>
      <c r="N52" s="1079">
        <v>0</v>
      </c>
      <c r="O52" s="1080">
        <v>0</v>
      </c>
      <c r="P52" s="1081">
        <v>0</v>
      </c>
      <c r="Q52" s="1081">
        <v>0</v>
      </c>
      <c r="R52" s="1081">
        <v>0</v>
      </c>
      <c r="S52" s="1082">
        <v>0</v>
      </c>
    </row>
    <row r="53" spans="1:19" x14ac:dyDescent="0.25">
      <c r="A53" s="22" t="s">
        <v>215</v>
      </c>
      <c r="B53" s="24" t="s">
        <v>216</v>
      </c>
      <c r="C53" s="196">
        <f t="shared" ref="C53:I53" si="2">SUM(C42:C52)</f>
        <v>0</v>
      </c>
      <c r="D53" s="197">
        <f t="shared" si="2"/>
        <v>0</v>
      </c>
      <c r="E53" s="198">
        <f t="shared" si="2"/>
        <v>0</v>
      </c>
      <c r="F53" s="199">
        <f t="shared" si="2"/>
        <v>0</v>
      </c>
      <c r="G53" s="199">
        <f t="shared" si="2"/>
        <v>0</v>
      </c>
      <c r="H53" s="199">
        <f t="shared" si="2"/>
        <v>0</v>
      </c>
      <c r="I53" s="200">
        <f t="shared" si="2"/>
        <v>0</v>
      </c>
      <c r="J53" s="705"/>
      <c r="K53" s="1061" t="s">
        <v>215</v>
      </c>
      <c r="L53" s="1083" t="s">
        <v>216</v>
      </c>
      <c r="M53" s="1063">
        <v>0</v>
      </c>
      <c r="N53" s="1064">
        <v>0</v>
      </c>
      <c r="O53" s="1065">
        <v>0</v>
      </c>
      <c r="P53" s="1066">
        <v>0</v>
      </c>
      <c r="Q53" s="1066">
        <v>0</v>
      </c>
      <c r="R53" s="1066">
        <v>0</v>
      </c>
      <c r="S53" s="1067">
        <v>0</v>
      </c>
    </row>
    <row r="54" spans="1:19" x14ac:dyDescent="0.25">
      <c r="A54" s="21"/>
      <c r="B54" s="14"/>
      <c r="C54" s="190"/>
      <c r="D54" s="190"/>
      <c r="E54" s="191"/>
      <c r="F54" s="191"/>
      <c r="G54" s="191"/>
      <c r="H54" s="191"/>
      <c r="I54" s="192"/>
      <c r="J54" s="705"/>
      <c r="K54" s="1012"/>
      <c r="L54" s="1084"/>
      <c r="M54" s="1014"/>
      <c r="N54" s="1014"/>
      <c r="O54" s="1015"/>
      <c r="P54" s="1015"/>
      <c r="Q54" s="1015"/>
      <c r="R54" s="1015"/>
      <c r="S54" s="1016"/>
    </row>
    <row r="55" spans="1:19" ht="13.9" customHeight="1" x14ac:dyDescent="0.25">
      <c r="A55" s="34">
        <v>8</v>
      </c>
      <c r="B55" s="35" t="s">
        <v>217</v>
      </c>
      <c r="C55" s="419" t="s">
        <v>34</v>
      </c>
      <c r="D55" s="419" t="s">
        <v>34</v>
      </c>
      <c r="E55" s="417" t="s">
        <v>34</v>
      </c>
      <c r="F55" s="417" t="s">
        <v>34</v>
      </c>
      <c r="G55" s="417" t="s">
        <v>34</v>
      </c>
      <c r="H55" s="417" t="s">
        <v>34</v>
      </c>
      <c r="I55" s="418" t="s">
        <v>34</v>
      </c>
      <c r="J55" s="705"/>
      <c r="K55" s="1000">
        <v>8</v>
      </c>
      <c r="L55" s="1001" t="s">
        <v>217</v>
      </c>
      <c r="M55" s="1018" t="s">
        <v>34</v>
      </c>
      <c r="N55" s="1018" t="s">
        <v>34</v>
      </c>
      <c r="O55" s="1019" t="s">
        <v>34</v>
      </c>
      <c r="P55" s="1019" t="s">
        <v>34</v>
      </c>
      <c r="Q55" s="1019" t="s">
        <v>34</v>
      </c>
      <c r="R55" s="1019" t="s">
        <v>34</v>
      </c>
      <c r="S55" s="1020" t="s">
        <v>34</v>
      </c>
    </row>
    <row r="56" spans="1:19" ht="13.9" customHeight="1" x14ac:dyDescent="0.25">
      <c r="A56" s="144" t="s">
        <v>143</v>
      </c>
      <c r="B56" s="579" t="s">
        <v>218</v>
      </c>
      <c r="C56" s="568">
        <v>0</v>
      </c>
      <c r="D56" s="569">
        <v>0</v>
      </c>
      <c r="E56" s="534">
        <v>0</v>
      </c>
      <c r="F56" s="536">
        <v>0</v>
      </c>
      <c r="G56" s="536">
        <v>0</v>
      </c>
      <c r="H56" s="536">
        <v>0</v>
      </c>
      <c r="I56" s="535">
        <v>0</v>
      </c>
      <c r="J56" s="705"/>
      <c r="K56" s="972" t="s">
        <v>143</v>
      </c>
      <c r="L56" s="1085" t="s">
        <v>218</v>
      </c>
      <c r="M56" s="1086">
        <v>0</v>
      </c>
      <c r="N56" s="1087">
        <v>0</v>
      </c>
      <c r="O56" s="980">
        <v>0</v>
      </c>
      <c r="P56" s="982">
        <v>0</v>
      </c>
      <c r="Q56" s="982">
        <v>0</v>
      </c>
      <c r="R56" s="982">
        <v>0</v>
      </c>
      <c r="S56" s="981">
        <v>0</v>
      </c>
    </row>
    <row r="57" spans="1:19" ht="13.9" customHeight="1" x14ac:dyDescent="0.25">
      <c r="A57" s="488" t="s">
        <v>145</v>
      </c>
      <c r="B57" s="580" t="s">
        <v>219</v>
      </c>
      <c r="C57" s="565">
        <v>0</v>
      </c>
      <c r="D57" s="566">
        <v>0</v>
      </c>
      <c r="E57" s="509">
        <v>0</v>
      </c>
      <c r="F57" s="510">
        <v>0</v>
      </c>
      <c r="G57" s="510">
        <v>0</v>
      </c>
      <c r="H57" s="510">
        <v>0</v>
      </c>
      <c r="I57" s="511">
        <v>0</v>
      </c>
      <c r="J57" s="705"/>
      <c r="K57" s="488" t="s">
        <v>145</v>
      </c>
      <c r="L57" s="1088" t="s">
        <v>219</v>
      </c>
      <c r="M57" s="1053">
        <v>0</v>
      </c>
      <c r="N57" s="1054">
        <v>0</v>
      </c>
      <c r="O57" s="975">
        <v>0</v>
      </c>
      <c r="P57" s="976">
        <v>0</v>
      </c>
      <c r="Q57" s="976">
        <v>0</v>
      </c>
      <c r="R57" s="976">
        <v>0</v>
      </c>
      <c r="S57" s="977">
        <v>0</v>
      </c>
    </row>
    <row r="58" spans="1:19" ht="13.9" customHeight="1" x14ac:dyDescent="0.25">
      <c r="A58" s="488" t="s">
        <v>147</v>
      </c>
      <c r="B58" s="580" t="s">
        <v>220</v>
      </c>
      <c r="C58" s="565">
        <v>0</v>
      </c>
      <c r="D58" s="566">
        <v>0</v>
      </c>
      <c r="E58" s="509">
        <v>0</v>
      </c>
      <c r="F58" s="510">
        <v>0</v>
      </c>
      <c r="G58" s="510">
        <v>0</v>
      </c>
      <c r="H58" s="510">
        <v>0</v>
      </c>
      <c r="I58" s="511">
        <v>0</v>
      </c>
      <c r="J58" s="705"/>
      <c r="K58" s="488" t="s">
        <v>147</v>
      </c>
      <c r="L58" s="1088" t="s">
        <v>220</v>
      </c>
      <c r="M58" s="1053">
        <v>0</v>
      </c>
      <c r="N58" s="1054">
        <v>0</v>
      </c>
      <c r="O58" s="975">
        <v>0</v>
      </c>
      <c r="P58" s="976">
        <v>0</v>
      </c>
      <c r="Q58" s="976">
        <v>0</v>
      </c>
      <c r="R58" s="976">
        <v>0</v>
      </c>
      <c r="S58" s="977">
        <v>0</v>
      </c>
    </row>
    <row r="59" spans="1:19" ht="13.9" customHeight="1" x14ac:dyDescent="0.25">
      <c r="A59" s="488" t="s">
        <v>221</v>
      </c>
      <c r="B59" s="580" t="s">
        <v>222</v>
      </c>
      <c r="C59" s="565">
        <v>0</v>
      </c>
      <c r="D59" s="566">
        <v>0</v>
      </c>
      <c r="E59" s="509">
        <v>0</v>
      </c>
      <c r="F59" s="510">
        <v>0</v>
      </c>
      <c r="G59" s="510">
        <v>0</v>
      </c>
      <c r="H59" s="510">
        <v>0</v>
      </c>
      <c r="I59" s="511">
        <v>0</v>
      </c>
      <c r="J59" s="705"/>
      <c r="K59" s="488" t="s">
        <v>221</v>
      </c>
      <c r="L59" s="1088" t="s">
        <v>222</v>
      </c>
      <c r="M59" s="1053">
        <v>0</v>
      </c>
      <c r="N59" s="1054">
        <v>0</v>
      </c>
      <c r="O59" s="975">
        <v>0</v>
      </c>
      <c r="P59" s="976">
        <v>0</v>
      </c>
      <c r="Q59" s="976">
        <v>0</v>
      </c>
      <c r="R59" s="976">
        <v>0</v>
      </c>
      <c r="S59" s="977">
        <v>0</v>
      </c>
    </row>
    <row r="60" spans="1:19" ht="13.9" customHeight="1" x14ac:dyDescent="0.25">
      <c r="A60" s="488" t="s">
        <v>223</v>
      </c>
      <c r="B60" s="580" t="s">
        <v>224</v>
      </c>
      <c r="C60" s="565">
        <v>0</v>
      </c>
      <c r="D60" s="566">
        <v>0</v>
      </c>
      <c r="E60" s="509">
        <v>0</v>
      </c>
      <c r="F60" s="510">
        <v>0</v>
      </c>
      <c r="G60" s="510">
        <v>0</v>
      </c>
      <c r="H60" s="510">
        <v>0</v>
      </c>
      <c r="I60" s="511">
        <v>0</v>
      </c>
      <c r="J60" s="705"/>
      <c r="K60" s="488" t="s">
        <v>223</v>
      </c>
      <c r="L60" s="1088" t="s">
        <v>224</v>
      </c>
      <c r="M60" s="1053">
        <v>0</v>
      </c>
      <c r="N60" s="1054">
        <v>0</v>
      </c>
      <c r="O60" s="975">
        <v>0</v>
      </c>
      <c r="P60" s="976">
        <v>0</v>
      </c>
      <c r="Q60" s="976">
        <v>0</v>
      </c>
      <c r="R60" s="976">
        <v>0</v>
      </c>
      <c r="S60" s="977">
        <v>0</v>
      </c>
    </row>
    <row r="61" spans="1:19" ht="13.9" customHeight="1" x14ac:dyDescent="0.25">
      <c r="A61" s="488" t="s">
        <v>225</v>
      </c>
      <c r="B61" s="580" t="s">
        <v>226</v>
      </c>
      <c r="C61" s="565">
        <v>0</v>
      </c>
      <c r="D61" s="566">
        <v>0</v>
      </c>
      <c r="E61" s="509">
        <v>0</v>
      </c>
      <c r="F61" s="510">
        <v>0</v>
      </c>
      <c r="G61" s="510">
        <v>0</v>
      </c>
      <c r="H61" s="510">
        <v>0</v>
      </c>
      <c r="I61" s="511">
        <v>0</v>
      </c>
      <c r="J61" s="705"/>
      <c r="K61" s="488" t="s">
        <v>225</v>
      </c>
      <c r="L61" s="1088" t="s">
        <v>226</v>
      </c>
      <c r="M61" s="1053">
        <v>0</v>
      </c>
      <c r="N61" s="1054">
        <v>0</v>
      </c>
      <c r="O61" s="975">
        <v>0</v>
      </c>
      <c r="P61" s="976">
        <v>0</v>
      </c>
      <c r="Q61" s="976">
        <v>0</v>
      </c>
      <c r="R61" s="976">
        <v>0</v>
      </c>
      <c r="S61" s="977">
        <v>0</v>
      </c>
    </row>
    <row r="62" spans="1:19" ht="13.9" customHeight="1" x14ac:dyDescent="0.25">
      <c r="A62" s="488" t="s">
        <v>227</v>
      </c>
      <c r="B62" s="580" t="s">
        <v>228</v>
      </c>
      <c r="C62" s="565">
        <v>0</v>
      </c>
      <c r="D62" s="566">
        <v>0</v>
      </c>
      <c r="E62" s="509">
        <v>0</v>
      </c>
      <c r="F62" s="510">
        <v>0</v>
      </c>
      <c r="G62" s="510">
        <v>0</v>
      </c>
      <c r="H62" s="510">
        <v>0</v>
      </c>
      <c r="I62" s="511">
        <v>0</v>
      </c>
      <c r="J62" s="705"/>
      <c r="K62" s="488" t="s">
        <v>227</v>
      </c>
      <c r="L62" s="1088" t="s">
        <v>228</v>
      </c>
      <c r="M62" s="1053">
        <v>0</v>
      </c>
      <c r="N62" s="1054">
        <v>0</v>
      </c>
      <c r="O62" s="975">
        <v>0</v>
      </c>
      <c r="P62" s="976">
        <v>0</v>
      </c>
      <c r="Q62" s="976">
        <v>0</v>
      </c>
      <c r="R62" s="976">
        <v>0</v>
      </c>
      <c r="S62" s="977">
        <v>0</v>
      </c>
    </row>
    <row r="63" spans="1:19" ht="13.9" customHeight="1" x14ac:dyDescent="0.25">
      <c r="A63" s="488" t="s">
        <v>229</v>
      </c>
      <c r="B63" s="580" t="s">
        <v>230</v>
      </c>
      <c r="C63" s="565">
        <v>0</v>
      </c>
      <c r="D63" s="566">
        <v>0</v>
      </c>
      <c r="E63" s="570">
        <v>0</v>
      </c>
      <c r="F63" s="510">
        <v>0</v>
      </c>
      <c r="G63" s="510">
        <v>0</v>
      </c>
      <c r="H63" s="510">
        <v>0</v>
      </c>
      <c r="I63" s="511">
        <v>0</v>
      </c>
      <c r="J63" s="705"/>
      <c r="K63" s="488" t="s">
        <v>229</v>
      </c>
      <c r="L63" s="1088" t="s">
        <v>230</v>
      </c>
      <c r="M63" s="1053">
        <v>0</v>
      </c>
      <c r="N63" s="1054">
        <v>0</v>
      </c>
      <c r="O63" s="570">
        <v>0</v>
      </c>
      <c r="P63" s="976">
        <v>0</v>
      </c>
      <c r="Q63" s="976">
        <v>0</v>
      </c>
      <c r="R63" s="976">
        <v>0</v>
      </c>
      <c r="S63" s="977">
        <v>0</v>
      </c>
    </row>
    <row r="64" spans="1:19" ht="13.9" customHeight="1" x14ac:dyDescent="0.25">
      <c r="A64" s="539" t="s">
        <v>231</v>
      </c>
      <c r="B64" s="581" t="s">
        <v>232</v>
      </c>
      <c r="C64" s="571">
        <v>0</v>
      </c>
      <c r="D64" s="572">
        <v>0</v>
      </c>
      <c r="E64" s="573">
        <v>0</v>
      </c>
      <c r="F64" s="574">
        <v>0</v>
      </c>
      <c r="G64" s="574">
        <v>0</v>
      </c>
      <c r="H64" s="574">
        <v>0</v>
      </c>
      <c r="I64" s="575">
        <v>0</v>
      </c>
      <c r="J64" s="705"/>
      <c r="K64" s="539" t="s">
        <v>231</v>
      </c>
      <c r="L64" s="1089" t="s">
        <v>232</v>
      </c>
      <c r="M64" s="1090">
        <v>0</v>
      </c>
      <c r="N64" s="1091">
        <v>0</v>
      </c>
      <c r="O64" s="573">
        <v>0</v>
      </c>
      <c r="P64" s="1092">
        <v>0</v>
      </c>
      <c r="Q64" s="1092">
        <v>0</v>
      </c>
      <c r="R64" s="1092">
        <v>0</v>
      </c>
      <c r="S64" s="1093">
        <v>0</v>
      </c>
    </row>
    <row r="65" spans="1:19" ht="13.9" customHeight="1" x14ac:dyDescent="0.25">
      <c r="A65" s="542" t="s">
        <v>233</v>
      </c>
      <c r="B65" s="582" t="s">
        <v>234</v>
      </c>
      <c r="C65" s="576">
        <v>0</v>
      </c>
      <c r="D65" s="577">
        <v>0</v>
      </c>
      <c r="E65" s="578">
        <v>0</v>
      </c>
      <c r="F65" s="516">
        <v>0</v>
      </c>
      <c r="G65" s="516">
        <v>0</v>
      </c>
      <c r="H65" s="516">
        <v>0</v>
      </c>
      <c r="I65" s="517">
        <v>0</v>
      </c>
      <c r="J65" s="705"/>
      <c r="K65" s="542" t="s">
        <v>233</v>
      </c>
      <c r="L65" s="1094" t="s">
        <v>234</v>
      </c>
      <c r="M65" s="1095">
        <v>0</v>
      </c>
      <c r="N65" s="1096">
        <v>0</v>
      </c>
      <c r="O65" s="1097">
        <v>0</v>
      </c>
      <c r="P65" s="978">
        <v>0</v>
      </c>
      <c r="Q65" s="978">
        <v>0</v>
      </c>
      <c r="R65" s="978">
        <v>0</v>
      </c>
      <c r="S65" s="979">
        <v>0</v>
      </c>
    </row>
    <row r="66" spans="1:19" ht="13.9" customHeight="1" x14ac:dyDescent="0.25">
      <c r="A66" s="33" t="s">
        <v>235</v>
      </c>
      <c r="B66" s="24" t="s">
        <v>236</v>
      </c>
      <c r="C66" s="196">
        <f t="shared" ref="C66:I66" si="3">SUM(C56:C65)</f>
        <v>0</v>
      </c>
      <c r="D66" s="197">
        <f t="shared" si="3"/>
        <v>0</v>
      </c>
      <c r="E66" s="198">
        <f t="shared" si="3"/>
        <v>0</v>
      </c>
      <c r="F66" s="199">
        <f t="shared" si="3"/>
        <v>0</v>
      </c>
      <c r="G66" s="199">
        <f t="shared" si="3"/>
        <v>0</v>
      </c>
      <c r="H66" s="199">
        <f t="shared" si="3"/>
        <v>0</v>
      </c>
      <c r="I66" s="200">
        <f t="shared" si="3"/>
        <v>0</v>
      </c>
      <c r="J66" s="705"/>
      <c r="K66" s="1098" t="s">
        <v>235</v>
      </c>
      <c r="L66" s="1083" t="s">
        <v>236</v>
      </c>
      <c r="M66" s="1063">
        <v>0</v>
      </c>
      <c r="N66" s="1064">
        <v>0</v>
      </c>
      <c r="O66" s="1065">
        <v>0</v>
      </c>
      <c r="P66" s="1066">
        <v>0</v>
      </c>
      <c r="Q66" s="1066">
        <v>0</v>
      </c>
      <c r="R66" s="1066">
        <v>0</v>
      </c>
      <c r="S66" s="1067">
        <v>0</v>
      </c>
    </row>
    <row r="67" spans="1:19" ht="13.9" customHeight="1" x14ac:dyDescent="0.25">
      <c r="A67" s="21"/>
      <c r="B67" s="14"/>
      <c r="C67" s="190"/>
      <c r="D67" s="190"/>
      <c r="E67" s="191"/>
      <c r="F67" s="191"/>
      <c r="G67" s="191"/>
      <c r="H67" s="191"/>
      <c r="I67" s="192"/>
      <c r="J67" s="705"/>
      <c r="K67" s="1012"/>
      <c r="L67" s="1084"/>
      <c r="M67" s="1014"/>
      <c r="N67" s="1014"/>
      <c r="O67" s="1015"/>
      <c r="P67" s="1015"/>
      <c r="Q67" s="1015"/>
      <c r="R67" s="1015"/>
      <c r="S67" s="1016"/>
    </row>
    <row r="68" spans="1:19" ht="13.9" customHeight="1" x14ac:dyDescent="0.25">
      <c r="A68" s="183">
        <v>9</v>
      </c>
      <c r="B68" s="583" t="s">
        <v>237</v>
      </c>
      <c r="C68" s="584">
        <f>C39+C53+C66</f>
        <v>0</v>
      </c>
      <c r="D68" s="585">
        <f t="shared" ref="D68:I68" si="4">D39+D53+D66</f>
        <v>0</v>
      </c>
      <c r="E68" s="586">
        <f t="shared" si="4"/>
        <v>0</v>
      </c>
      <c r="F68" s="587">
        <f t="shared" si="4"/>
        <v>0</v>
      </c>
      <c r="G68" s="587">
        <f t="shared" si="4"/>
        <v>0</v>
      </c>
      <c r="H68" s="587">
        <f t="shared" si="4"/>
        <v>0</v>
      </c>
      <c r="I68" s="588">
        <f t="shared" si="4"/>
        <v>0</v>
      </c>
      <c r="J68" s="705"/>
      <c r="K68" s="974">
        <v>9</v>
      </c>
      <c r="L68" s="1099" t="s">
        <v>237</v>
      </c>
      <c r="M68" s="1100">
        <v>0</v>
      </c>
      <c r="N68" s="1101">
        <v>0</v>
      </c>
      <c r="O68" s="1102">
        <v>0</v>
      </c>
      <c r="P68" s="1103">
        <v>0</v>
      </c>
      <c r="Q68" s="1103">
        <v>0</v>
      </c>
      <c r="R68" s="1103">
        <v>0</v>
      </c>
      <c r="S68" s="1104">
        <v>0</v>
      </c>
    </row>
    <row r="69" spans="1:19" ht="13.9" customHeight="1" x14ac:dyDescent="0.25">
      <c r="A69" s="21"/>
      <c r="B69" s="16"/>
      <c r="C69" s="190"/>
      <c r="D69" s="190"/>
      <c r="E69" s="191"/>
      <c r="F69" s="191"/>
      <c r="G69" s="191"/>
      <c r="H69" s="191"/>
      <c r="I69" s="192"/>
      <c r="J69" s="705"/>
      <c r="K69" s="1012"/>
      <c r="L69" s="1074"/>
      <c r="M69" s="1014"/>
      <c r="N69" s="1014"/>
      <c r="O69" s="1015"/>
      <c r="P69" s="1015"/>
      <c r="Q69" s="1015"/>
      <c r="R69" s="1015"/>
      <c r="S69" s="1016"/>
    </row>
    <row r="70" spans="1:19" ht="13.9" customHeight="1" x14ac:dyDescent="0.25">
      <c r="A70" s="5">
        <v>10</v>
      </c>
      <c r="B70" s="185" t="s">
        <v>238</v>
      </c>
      <c r="C70" s="786">
        <v>0</v>
      </c>
      <c r="D70" s="201">
        <f t="shared" ref="D70:I70" si="5">C72</f>
        <v>0</v>
      </c>
      <c r="E70" s="202">
        <f t="shared" si="5"/>
        <v>0</v>
      </c>
      <c r="F70" s="203">
        <f t="shared" si="5"/>
        <v>0</v>
      </c>
      <c r="G70" s="203">
        <f t="shared" si="5"/>
        <v>0</v>
      </c>
      <c r="H70" s="203">
        <f t="shared" si="5"/>
        <v>0</v>
      </c>
      <c r="I70" s="204">
        <f t="shared" si="5"/>
        <v>0</v>
      </c>
      <c r="J70" s="705"/>
      <c r="K70" s="1005">
        <v>10</v>
      </c>
      <c r="L70" s="1105" t="s">
        <v>238</v>
      </c>
      <c r="M70" s="1069">
        <v>0</v>
      </c>
      <c r="N70" s="1008">
        <v>0</v>
      </c>
      <c r="O70" s="1009">
        <v>0</v>
      </c>
      <c r="P70" s="1010">
        <v>0</v>
      </c>
      <c r="Q70" s="1010">
        <v>0</v>
      </c>
      <c r="R70" s="1010">
        <v>0</v>
      </c>
      <c r="S70" s="1011">
        <v>0</v>
      </c>
    </row>
    <row r="71" spans="1:19" ht="13.9" customHeight="1" x14ac:dyDescent="0.25">
      <c r="A71" s="5">
        <v>11</v>
      </c>
      <c r="B71" s="185" t="s">
        <v>239</v>
      </c>
      <c r="C71" s="565">
        <v>0</v>
      </c>
      <c r="D71" s="566">
        <v>0</v>
      </c>
      <c r="E71" s="570">
        <v>0</v>
      </c>
      <c r="F71" s="510">
        <v>0</v>
      </c>
      <c r="G71" s="510">
        <v>0</v>
      </c>
      <c r="H71" s="510">
        <v>0</v>
      </c>
      <c r="I71" s="511">
        <v>0</v>
      </c>
      <c r="J71" s="705"/>
      <c r="K71" s="1005">
        <v>11</v>
      </c>
      <c r="L71" s="1141" t="s">
        <v>240</v>
      </c>
      <c r="M71" s="1142">
        <v>0</v>
      </c>
      <c r="N71" s="1143">
        <v>0</v>
      </c>
      <c r="O71" s="1144">
        <v>0</v>
      </c>
      <c r="P71" s="1145">
        <v>0</v>
      </c>
      <c r="Q71" s="1145">
        <v>0</v>
      </c>
      <c r="R71" s="1145">
        <v>0</v>
      </c>
      <c r="S71" s="1146">
        <v>0</v>
      </c>
    </row>
    <row r="72" spans="1:19" ht="13.9" customHeight="1" x14ac:dyDescent="0.25">
      <c r="A72" s="5">
        <v>12</v>
      </c>
      <c r="B72" s="185" t="s">
        <v>241</v>
      </c>
      <c r="C72" s="205">
        <f>C70+C71+C68</f>
        <v>0</v>
      </c>
      <c r="D72" s="201">
        <f t="shared" ref="D72:I72" si="6">SUM(D68,D70:D71)</f>
        <v>0</v>
      </c>
      <c r="E72" s="201">
        <f t="shared" si="6"/>
        <v>0</v>
      </c>
      <c r="F72" s="201">
        <f t="shared" si="6"/>
        <v>0</v>
      </c>
      <c r="G72" s="201">
        <f t="shared" si="6"/>
        <v>0</v>
      </c>
      <c r="H72" s="201">
        <f t="shared" si="6"/>
        <v>0</v>
      </c>
      <c r="I72" s="201">
        <f t="shared" si="6"/>
        <v>0</v>
      </c>
      <c r="J72" s="705"/>
      <c r="K72" s="28">
        <v>12</v>
      </c>
      <c r="L72" s="1105" t="s">
        <v>241</v>
      </c>
      <c r="M72" s="1007">
        <v>0</v>
      </c>
      <c r="N72" s="1008">
        <v>0</v>
      </c>
      <c r="O72" s="1008">
        <v>0</v>
      </c>
      <c r="P72" s="1008">
        <v>0</v>
      </c>
      <c r="Q72" s="1008">
        <v>0</v>
      </c>
      <c r="R72" s="1008">
        <v>0</v>
      </c>
      <c r="S72" s="1008">
        <v>0</v>
      </c>
    </row>
    <row r="73" spans="1:19" ht="13.9" customHeight="1" x14ac:dyDescent="0.25">
      <c r="A73" s="686"/>
      <c r="B73" s="687"/>
      <c r="C73" s="688"/>
      <c r="D73" s="688"/>
      <c r="E73" s="688"/>
      <c r="F73" s="688"/>
      <c r="G73" s="688"/>
      <c r="H73" s="688"/>
      <c r="I73" s="689"/>
      <c r="J73" s="705"/>
      <c r="K73" s="1147"/>
      <c r="L73" s="1106"/>
      <c r="M73" s="1107"/>
      <c r="N73" s="1107"/>
      <c r="O73" s="1107"/>
      <c r="P73" s="1107"/>
      <c r="Q73" s="1107"/>
      <c r="R73" s="1107"/>
      <c r="S73" s="1108"/>
    </row>
    <row r="74" spans="1:19" ht="13.9" customHeight="1" x14ac:dyDescent="0.25">
      <c r="A74" s="34">
        <v>13</v>
      </c>
      <c r="B74" s="35" t="s">
        <v>242</v>
      </c>
      <c r="C74" s="422"/>
      <c r="D74" s="422"/>
      <c r="E74" s="415"/>
      <c r="F74" s="415"/>
      <c r="G74" s="415"/>
      <c r="H74" s="415"/>
      <c r="I74" s="416"/>
      <c r="J74" s="705"/>
      <c r="K74" s="1148">
        <v>13</v>
      </c>
      <c r="L74" s="1152" t="s">
        <v>242</v>
      </c>
      <c r="M74" s="1109"/>
      <c r="N74" s="1109"/>
      <c r="O74" s="1003"/>
      <c r="P74" s="1003"/>
      <c r="Q74" s="1003"/>
      <c r="R74" s="1003"/>
      <c r="S74" s="1004"/>
    </row>
    <row r="75" spans="1:19" ht="13.9" customHeight="1" x14ac:dyDescent="0.25">
      <c r="A75" s="144" t="s">
        <v>243</v>
      </c>
      <c r="B75" s="858" t="s">
        <v>244</v>
      </c>
      <c r="C75" s="787"/>
      <c r="D75" s="788"/>
      <c r="E75" s="848"/>
      <c r="F75" s="849"/>
      <c r="G75" s="791"/>
      <c r="H75" s="791"/>
      <c r="I75" s="792"/>
      <c r="J75" s="705"/>
      <c r="K75" s="538" t="s">
        <v>243</v>
      </c>
      <c r="L75" s="1110" t="s">
        <v>244</v>
      </c>
      <c r="M75" s="1111"/>
      <c r="N75" s="1112"/>
      <c r="O75" s="1113"/>
      <c r="P75" s="1114"/>
      <c r="Q75" s="1115"/>
      <c r="R75" s="1115"/>
      <c r="S75" s="1116"/>
    </row>
    <row r="76" spans="1:19" ht="13.9" customHeight="1" x14ac:dyDescent="0.25">
      <c r="A76" s="31" t="s">
        <v>245</v>
      </c>
      <c r="B76" s="131" t="s">
        <v>246</v>
      </c>
      <c r="C76" s="789"/>
      <c r="D76" s="790"/>
      <c r="E76" s="713">
        <v>0</v>
      </c>
      <c r="F76" s="331">
        <v>0</v>
      </c>
      <c r="G76" s="793"/>
      <c r="H76" s="793"/>
      <c r="I76" s="794"/>
      <c r="J76" s="705"/>
      <c r="K76" s="31" t="s">
        <v>245</v>
      </c>
      <c r="L76" s="1040" t="s">
        <v>246</v>
      </c>
      <c r="M76" s="1117"/>
      <c r="N76" s="1118"/>
      <c r="O76" s="1119">
        <v>0</v>
      </c>
      <c r="P76" s="1058">
        <v>0</v>
      </c>
      <c r="Q76" s="1120"/>
      <c r="R76" s="1120"/>
      <c r="S76" s="1121"/>
    </row>
    <row r="77" spans="1:19" customFormat="1" ht="13.9" customHeight="1" x14ac:dyDescent="0.25">
      <c r="A77" s="690"/>
      <c r="B77" s="691"/>
      <c r="C77" s="691"/>
      <c r="D77" s="691"/>
      <c r="E77" s="691"/>
      <c r="F77" s="691"/>
      <c r="G77" s="691"/>
      <c r="H77" s="691"/>
      <c r="I77" s="692"/>
      <c r="J77" s="705"/>
      <c r="K77" s="1149"/>
      <c r="L77" s="1122"/>
      <c r="M77" s="1122"/>
      <c r="N77" s="1122"/>
      <c r="O77" s="1122"/>
      <c r="P77" s="1122"/>
      <c r="Q77" s="1122"/>
      <c r="R77" s="1122"/>
      <c r="S77" s="1123"/>
    </row>
    <row r="78" spans="1:19" ht="13.9" customHeight="1" x14ac:dyDescent="0.25">
      <c r="A78" s="99">
        <v>14</v>
      </c>
      <c r="B78" s="1235" t="s">
        <v>247</v>
      </c>
      <c r="C78" s="1236"/>
      <c r="D78" s="1236"/>
      <c r="E78" s="1236"/>
      <c r="F78" s="1236"/>
      <c r="G78" s="1236"/>
      <c r="H78" s="1236"/>
      <c r="I78" s="1237"/>
      <c r="J78" s="705"/>
      <c r="K78" s="1150">
        <v>14</v>
      </c>
      <c r="L78" s="1124" t="s">
        <v>247</v>
      </c>
      <c r="M78" s="1128"/>
      <c r="N78" s="1128"/>
      <c r="O78" s="1128"/>
      <c r="P78" s="1128"/>
      <c r="Q78" s="1128"/>
      <c r="R78" s="1128"/>
      <c r="S78" s="1129"/>
    </row>
    <row r="79" spans="1:19" ht="13.9" customHeight="1" x14ac:dyDescent="0.25">
      <c r="A79" s="99"/>
      <c r="B79" s="784" t="s">
        <v>248</v>
      </c>
      <c r="C79" s="1244" t="s">
        <v>249</v>
      </c>
      <c r="D79" s="1245"/>
      <c r="E79" s="1245"/>
      <c r="F79" s="1245"/>
      <c r="G79" s="1245"/>
      <c r="H79" s="1245"/>
      <c r="I79" s="1246"/>
      <c r="J79" s="705"/>
      <c r="K79" s="1150"/>
      <c r="L79" s="1124" t="s">
        <v>248</v>
      </c>
      <c r="M79" s="1163" t="s">
        <v>249</v>
      </c>
      <c r="N79" s="1130"/>
      <c r="O79" s="1130"/>
      <c r="P79" s="1130"/>
      <c r="Q79" s="1130"/>
      <c r="R79" s="1130"/>
      <c r="S79" s="1131"/>
    </row>
    <row r="80" spans="1:19" ht="30" customHeight="1" x14ac:dyDescent="0.25">
      <c r="A80" s="149" t="s">
        <v>250</v>
      </c>
      <c r="B80" s="389"/>
      <c r="C80" s="1247"/>
      <c r="D80" s="1248"/>
      <c r="E80" s="1248"/>
      <c r="F80" s="1248"/>
      <c r="G80" s="1248"/>
      <c r="H80" s="1248"/>
      <c r="I80" s="1249"/>
      <c r="J80" s="705"/>
      <c r="K80" s="149" t="s">
        <v>250</v>
      </c>
      <c r="L80" s="1125"/>
      <c r="M80" s="1132"/>
      <c r="N80" s="1133"/>
      <c r="O80" s="1133"/>
      <c r="P80" s="1133"/>
      <c r="Q80" s="1133"/>
      <c r="R80" s="1133"/>
      <c r="S80" s="1134"/>
    </row>
    <row r="81" spans="1:19" ht="30" customHeight="1" x14ac:dyDescent="0.25">
      <c r="A81" s="150" t="s">
        <v>251</v>
      </c>
      <c r="B81" s="389"/>
      <c r="C81" s="1238"/>
      <c r="D81" s="1239"/>
      <c r="E81" s="1239"/>
      <c r="F81" s="1239"/>
      <c r="G81" s="1239"/>
      <c r="H81" s="1239"/>
      <c r="I81" s="1240"/>
      <c r="J81" s="705"/>
      <c r="K81" s="660" t="s">
        <v>251</v>
      </c>
      <c r="L81" s="1125"/>
      <c r="M81" s="1135"/>
      <c r="N81" s="1136"/>
      <c r="O81" s="1136"/>
      <c r="P81" s="1136"/>
      <c r="Q81" s="1136"/>
      <c r="R81" s="1136"/>
      <c r="S81" s="1137"/>
    </row>
    <row r="82" spans="1:19" ht="30" customHeight="1" x14ac:dyDescent="0.25">
      <c r="A82" s="150" t="s">
        <v>252</v>
      </c>
      <c r="B82" s="389"/>
      <c r="C82" s="1238"/>
      <c r="D82" s="1239"/>
      <c r="E82" s="1239"/>
      <c r="F82" s="1239"/>
      <c r="G82" s="1239"/>
      <c r="H82" s="1239"/>
      <c r="I82" s="1240"/>
      <c r="J82" s="705"/>
      <c r="K82" s="660" t="s">
        <v>252</v>
      </c>
      <c r="L82" s="1125"/>
      <c r="M82" s="1135"/>
      <c r="N82" s="1136"/>
      <c r="O82" s="1136"/>
      <c r="P82" s="1136"/>
      <c r="Q82" s="1136"/>
      <c r="R82" s="1136"/>
      <c r="S82" s="1137"/>
    </row>
    <row r="83" spans="1:19" ht="30" customHeight="1" x14ac:dyDescent="0.25">
      <c r="A83" s="150" t="s">
        <v>253</v>
      </c>
      <c r="B83" s="389"/>
      <c r="C83" s="1238"/>
      <c r="D83" s="1239"/>
      <c r="E83" s="1239"/>
      <c r="F83" s="1239"/>
      <c r="G83" s="1239"/>
      <c r="H83" s="1239"/>
      <c r="I83" s="1240"/>
      <c r="J83" s="705"/>
      <c r="K83" s="660" t="s">
        <v>253</v>
      </c>
      <c r="L83" s="1125"/>
      <c r="M83" s="1135"/>
      <c r="N83" s="1136"/>
      <c r="O83" s="1136"/>
      <c r="P83" s="1136"/>
      <c r="Q83" s="1136"/>
      <c r="R83" s="1136"/>
      <c r="S83" s="1137"/>
    </row>
    <row r="84" spans="1:19" ht="30" customHeight="1" x14ac:dyDescent="0.25">
      <c r="A84" s="150" t="s">
        <v>254</v>
      </c>
      <c r="B84" s="389"/>
      <c r="C84" s="1238"/>
      <c r="D84" s="1239"/>
      <c r="E84" s="1239"/>
      <c r="F84" s="1239"/>
      <c r="G84" s="1239"/>
      <c r="H84" s="1239"/>
      <c r="I84" s="1240"/>
      <c r="J84" s="705"/>
      <c r="K84" s="660" t="s">
        <v>254</v>
      </c>
      <c r="L84" s="1125"/>
      <c r="M84" s="1135"/>
      <c r="N84" s="1136"/>
      <c r="O84" s="1136"/>
      <c r="P84" s="1136"/>
      <c r="Q84" s="1136"/>
      <c r="R84" s="1136"/>
      <c r="S84" s="1137"/>
    </row>
    <row r="85" spans="1:19" ht="30" customHeight="1" x14ac:dyDescent="0.25">
      <c r="A85" s="427" t="s">
        <v>255</v>
      </c>
      <c r="B85" s="428"/>
      <c r="C85" s="1238"/>
      <c r="D85" s="1239"/>
      <c r="E85" s="1239"/>
      <c r="F85" s="1239"/>
      <c r="G85" s="1239"/>
      <c r="H85" s="1239"/>
      <c r="I85" s="1240"/>
      <c r="J85" s="705"/>
      <c r="K85" s="1151" t="s">
        <v>255</v>
      </c>
      <c r="L85" s="1126"/>
      <c r="M85" s="1135"/>
      <c r="N85" s="1136"/>
      <c r="O85" s="1136"/>
      <c r="P85" s="1136"/>
      <c r="Q85" s="1136"/>
      <c r="R85" s="1136"/>
      <c r="S85" s="1137"/>
    </row>
    <row r="86" spans="1:19" ht="30" customHeight="1" x14ac:dyDescent="0.25">
      <c r="A86" s="427" t="s">
        <v>256</v>
      </c>
      <c r="B86" s="428"/>
      <c r="C86" s="1238"/>
      <c r="D86" s="1239"/>
      <c r="E86" s="1239"/>
      <c r="F86" s="1239"/>
      <c r="G86" s="1239"/>
      <c r="H86" s="1239"/>
      <c r="I86" s="1240"/>
      <c r="J86" s="705"/>
      <c r="K86" s="1151" t="s">
        <v>256</v>
      </c>
      <c r="L86" s="1126"/>
      <c r="M86" s="1135"/>
      <c r="N86" s="1136"/>
      <c r="O86" s="1136"/>
      <c r="P86" s="1136"/>
      <c r="Q86" s="1136"/>
      <c r="R86" s="1136"/>
      <c r="S86" s="1137"/>
    </row>
    <row r="87" spans="1:19" ht="30" customHeight="1" x14ac:dyDescent="0.25">
      <c r="A87" s="427" t="s">
        <v>257</v>
      </c>
      <c r="B87" s="428"/>
      <c r="C87" s="1238"/>
      <c r="D87" s="1239"/>
      <c r="E87" s="1239"/>
      <c r="F87" s="1239"/>
      <c r="G87" s="1239"/>
      <c r="H87" s="1239"/>
      <c r="I87" s="1240"/>
      <c r="J87" s="705"/>
      <c r="K87" s="1151" t="s">
        <v>257</v>
      </c>
      <c r="L87" s="1126"/>
      <c r="M87" s="1135"/>
      <c r="N87" s="1136"/>
      <c r="O87" s="1136"/>
      <c r="P87" s="1136"/>
      <c r="Q87" s="1136"/>
      <c r="R87" s="1136"/>
      <c r="S87" s="1137"/>
    </row>
    <row r="88" spans="1:19" ht="30" customHeight="1" x14ac:dyDescent="0.25">
      <c r="A88" s="427" t="s">
        <v>258</v>
      </c>
      <c r="B88" s="428"/>
      <c r="C88" s="1238"/>
      <c r="D88" s="1239"/>
      <c r="E88" s="1239"/>
      <c r="F88" s="1239"/>
      <c r="G88" s="1239"/>
      <c r="H88" s="1239"/>
      <c r="I88" s="1240"/>
      <c r="J88" s="705"/>
      <c r="K88" s="1151" t="s">
        <v>258</v>
      </c>
      <c r="L88" s="1126"/>
      <c r="M88" s="1135"/>
      <c r="N88" s="1136"/>
      <c r="O88" s="1136"/>
      <c r="P88" s="1136"/>
      <c r="Q88" s="1136"/>
      <c r="R88" s="1136"/>
      <c r="S88" s="1137"/>
    </row>
    <row r="89" spans="1:19" ht="30" customHeight="1" x14ac:dyDescent="0.25">
      <c r="A89" s="151" t="s">
        <v>259</v>
      </c>
      <c r="B89" s="390"/>
      <c r="C89" s="1241"/>
      <c r="D89" s="1242"/>
      <c r="E89" s="1242"/>
      <c r="F89" s="1242"/>
      <c r="G89" s="1242"/>
      <c r="H89" s="1242"/>
      <c r="I89" s="1243"/>
      <c r="J89" s="705"/>
      <c r="K89" s="661" t="s">
        <v>259</v>
      </c>
      <c r="L89" s="1127"/>
      <c r="M89" s="1138"/>
      <c r="N89" s="1139"/>
      <c r="O89" s="1139"/>
      <c r="P89" s="1139"/>
      <c r="Q89" s="1139"/>
      <c r="R89" s="1139"/>
      <c r="S89" s="1140"/>
    </row>
    <row r="90" spans="1:19" x14ac:dyDescent="0.25">
      <c r="A90" s="180"/>
    </row>
    <row r="94" spans="1:19" x14ac:dyDescent="0.25">
      <c r="C94" s="46"/>
    </row>
  </sheetData>
  <mergeCells count="17">
    <mergeCell ref="C4:D4"/>
    <mergeCell ref="E4:I4"/>
    <mergeCell ref="M4:N4"/>
    <mergeCell ref="O4:S4"/>
    <mergeCell ref="U4:Y4"/>
    <mergeCell ref="C89:I89"/>
    <mergeCell ref="C79:I79"/>
    <mergeCell ref="C80:I80"/>
    <mergeCell ref="C81:I81"/>
    <mergeCell ref="C82:I82"/>
    <mergeCell ref="C83:I83"/>
    <mergeCell ref="C84:I84"/>
    <mergeCell ref="B78:I78"/>
    <mergeCell ref="C85:I85"/>
    <mergeCell ref="C86:I86"/>
    <mergeCell ref="C87:I87"/>
    <mergeCell ref="C88:I88"/>
  </mergeCells>
  <phoneticPr fontId="31" type="noConversion"/>
  <conditionalFormatting sqref="C9:I32 C35:I72 E76:F76">
    <cfRule type="cellIs" dxfId="169" priority="51" operator="equal">
      <formula>0</formula>
    </cfRule>
  </conditionalFormatting>
  <conditionalFormatting sqref="E75">
    <cfRule type="cellIs" dxfId="168" priority="16" operator="equal">
      <formula>""</formula>
    </cfRule>
  </conditionalFormatting>
  <conditionalFormatting sqref="F75">
    <cfRule type="cellIs" dxfId="167" priority="15" operator="equal">
      <formula>""</formula>
    </cfRule>
  </conditionalFormatting>
  <conditionalFormatting sqref="K85:M88 K80:S84">
    <cfRule type="expression" dxfId="166" priority="12">
      <formula>IF($K81="No",1,0)</formula>
    </cfRule>
  </conditionalFormatting>
  <conditionalFormatting sqref="O76:P76 M9:S32 M34:S72">
    <cfRule type="cellIs" dxfId="165" priority="11" operator="equal">
      <formula>0</formula>
    </cfRule>
  </conditionalFormatting>
  <conditionalFormatting sqref="O75">
    <cfRule type="cellIs" dxfId="164" priority="3" operator="equal">
      <formula>""</formula>
    </cfRule>
  </conditionalFormatting>
  <conditionalFormatting sqref="P75">
    <cfRule type="cellIs" dxfId="163" priority="2" operator="equal">
      <formula>""</formula>
    </cfRule>
  </conditionalFormatting>
  <conditionalFormatting sqref="K89:M89">
    <cfRule type="expression" dxfId="162" priority="723">
      <formula>IF(#REF!="No",1,0)</formula>
    </cfRule>
  </conditionalFormatting>
  <conditionalFormatting sqref="M33:S33">
    <cfRule type="cellIs" dxfId="161" priority="1" operator="equal">
      <formula>0</formula>
    </cfRule>
  </conditionalFormatting>
  <dataValidations count="6">
    <dataValidation operator="lessThan" allowBlank="1" showErrorMessage="1" prompt=" " sqref="E65 O65" xr:uid="{00000000-0002-0000-1400-000001000000}"/>
    <dataValidation type="textLength" operator="lessThanOrEqual" allowBlank="1" showInputMessage="1" showErrorMessage="1" errorTitle="Character limit" error="Maximum of 1,000 characters allowed" promptTitle="Character limit" prompt="Maximum of 1,000 characters allowed" sqref="B80:I89 L80:S89" xr:uid="{00000000-0002-0000-1400-000002000000}">
      <formula1>1000</formula1>
    </dataValidation>
    <dataValidation allowBlank="1" promptTitle="New row" prompt="This row has been added to the template and was not present last year, so has not been prefilled. Please complete this cell and adjust other cells as appropriate." sqref="C37 M37" xr:uid="{E0359794-0322-4085-9636-A096C167690D}"/>
    <dataValidation type="custom" allowBlank="1" showInputMessage="1" showErrorMessage="1" error="Input is not a number. Please enter a valid number." sqref="E76:F76 O76:P76" xr:uid="{2C322BC5-55B7-4B3D-A518-D1C04790356C}">
      <formula1>ISNUMBER(E76:F76)</formula1>
    </dataValidation>
    <dataValidation allowBlank="1" showInputMessage="1" showErrorMessage="1" promptTitle="New row" prompt="This row has been added to the template and was not present last year, so has not been prefilled. Please complete this cell and adjust other cells as appropriate, if necessary." sqref="C33" xr:uid="{65786713-DA49-41BA-8A3F-45BA42195BDB}"/>
    <dataValidation type="list" allowBlank="1" showInputMessage="1" showErrorMessage="1" errorTitle="Invalid date" error="Please enter a valid date in DD/MM/YYYY format." sqref="E75:F75" xr:uid="{ED316EB1-5E66-43A4-8B28-170F1A34495E}">
      <formula1>#REF!</formula1>
    </dataValidation>
  </dataValidations>
  <pageMargins left="0.70866141732283472" right="0.70866141732283472" top="0.74803149606299213" bottom="0.74803149606299213" header="0.31496062992125984" footer="0.31496062992125984"/>
  <pageSetup paperSize="9" scale="30" fitToWidth="2" fitToHeight="2" orientation="landscape" r:id="rId1"/>
  <colBreaks count="1" manualBreakCount="1">
    <brk id="10" max="8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dimension ref="A1:S54"/>
  <sheetViews>
    <sheetView showGridLines="0" zoomScaleNormal="100" workbookViewId="0"/>
  </sheetViews>
  <sheetFormatPr defaultRowHeight="15" x14ac:dyDescent="0.25"/>
  <cols>
    <col min="1" max="1" width="5.5703125" customWidth="1"/>
    <col min="2" max="2" width="53.5703125" customWidth="1"/>
    <col min="3" max="9" width="11.42578125" customWidth="1"/>
    <col min="10" max="10" width="8.85546875" customWidth="1"/>
    <col min="12" max="12" width="53.28515625" customWidth="1"/>
    <col min="13" max="19" width="11.5703125" customWidth="1"/>
  </cols>
  <sheetData>
    <row r="1" spans="1:19" ht="18" x14ac:dyDescent="0.25">
      <c r="A1" s="1160" t="s">
        <v>18</v>
      </c>
      <c r="K1" s="1161" t="s">
        <v>19</v>
      </c>
    </row>
    <row r="2" spans="1:19" x14ac:dyDescent="0.25">
      <c r="A2" s="953"/>
    </row>
    <row r="3" spans="1:19" ht="15" customHeight="1" x14ac:dyDescent="0.25">
      <c r="A3" s="954"/>
    </row>
    <row r="4" spans="1:19" ht="15.75" customHeight="1" x14ac:dyDescent="0.25">
      <c r="A4" s="17" t="s">
        <v>260</v>
      </c>
      <c r="B4" s="18"/>
      <c r="C4" s="1233" t="s">
        <v>21</v>
      </c>
      <c r="D4" s="1233"/>
      <c r="E4" s="1233" t="s">
        <v>22</v>
      </c>
      <c r="F4" s="1233"/>
      <c r="G4" s="1233"/>
      <c r="H4" s="1233"/>
      <c r="I4" s="1234"/>
      <c r="K4" s="17" t="s">
        <v>260</v>
      </c>
      <c r="L4" s="18"/>
      <c r="M4" s="1233" t="s">
        <v>21</v>
      </c>
      <c r="N4" s="1233"/>
      <c r="O4" s="1233" t="s">
        <v>22</v>
      </c>
      <c r="P4" s="1233"/>
      <c r="Q4" s="1233"/>
      <c r="R4" s="1233"/>
      <c r="S4" s="1234"/>
    </row>
    <row r="5" spans="1:19" ht="42.75" customHeight="1" x14ac:dyDescent="0.25">
      <c r="A5" s="19"/>
      <c r="B5" s="13"/>
      <c r="C5" s="153"/>
      <c r="D5" s="154" t="s">
        <v>23</v>
      </c>
      <c r="E5" s="153" t="s">
        <v>24</v>
      </c>
      <c r="F5" s="155"/>
      <c r="G5" s="155"/>
      <c r="H5" s="155"/>
      <c r="I5" s="156"/>
      <c r="K5" s="19"/>
      <c r="L5" s="13"/>
      <c r="M5" s="153"/>
      <c r="N5" s="154" t="s">
        <v>23</v>
      </c>
      <c r="O5" s="153" t="s">
        <v>24</v>
      </c>
      <c r="P5" s="155"/>
      <c r="Q5" s="155"/>
      <c r="R5" s="155"/>
      <c r="S5" s="156"/>
    </row>
    <row r="6" spans="1:19" x14ac:dyDescent="0.25">
      <c r="A6" s="19"/>
      <c r="B6" s="13"/>
      <c r="C6" s="399" t="s">
        <v>25</v>
      </c>
      <c r="D6" s="400" t="s">
        <v>26</v>
      </c>
      <c r="E6" s="399" t="s">
        <v>27</v>
      </c>
      <c r="F6" s="401" t="s">
        <v>28</v>
      </c>
      <c r="G6" s="401" t="s">
        <v>29</v>
      </c>
      <c r="H6" s="401" t="s">
        <v>30</v>
      </c>
      <c r="I6" s="402" t="s">
        <v>31</v>
      </c>
      <c r="K6" s="19"/>
      <c r="L6" s="13"/>
      <c r="M6" s="399"/>
      <c r="N6" s="400"/>
      <c r="O6" s="399"/>
      <c r="P6" s="401"/>
      <c r="Q6" s="401"/>
      <c r="R6" s="401"/>
      <c r="S6" s="402"/>
    </row>
    <row r="7" spans="1:19" x14ac:dyDescent="0.25">
      <c r="A7" s="20"/>
      <c r="B7" s="27" t="s">
        <v>32</v>
      </c>
      <c r="C7" s="157"/>
      <c r="D7" s="158"/>
      <c r="E7" s="157"/>
      <c r="F7" s="159"/>
      <c r="G7" s="159"/>
      <c r="H7" s="159"/>
      <c r="I7" s="160"/>
      <c r="K7" s="20"/>
      <c r="L7" s="27" t="s">
        <v>32</v>
      </c>
      <c r="M7" s="399" t="s">
        <v>25</v>
      </c>
      <c r="N7" s="400" t="s">
        <v>26</v>
      </c>
      <c r="O7" s="399" t="s">
        <v>27</v>
      </c>
      <c r="P7" s="401" t="s">
        <v>28</v>
      </c>
      <c r="Q7" s="401" t="s">
        <v>29</v>
      </c>
      <c r="R7" s="401" t="s">
        <v>30</v>
      </c>
      <c r="S7" s="402" t="s">
        <v>31</v>
      </c>
    </row>
    <row r="8" spans="1:19" ht="13.9" customHeight="1" x14ac:dyDescent="0.25">
      <c r="A8" s="591">
        <v>1</v>
      </c>
      <c r="B8" s="592" t="s">
        <v>36</v>
      </c>
      <c r="C8" s="779">
        <f>'6 Fees'!C53</f>
        <v>0</v>
      </c>
      <c r="D8" s="780">
        <f>'6 Fees'!G53</f>
        <v>0</v>
      </c>
      <c r="E8" s="781">
        <f>'6 Fees'!H53</f>
        <v>0</v>
      </c>
      <c r="F8" s="782">
        <f>'6 Fees'!I53</f>
        <v>0</v>
      </c>
      <c r="G8" s="782">
        <f>'6 Fees'!J53</f>
        <v>0</v>
      </c>
      <c r="H8" s="782">
        <f>'6 Fees'!K53</f>
        <v>0</v>
      </c>
      <c r="I8" s="780">
        <f>'6 Fees'!L53</f>
        <v>0</v>
      </c>
      <c r="K8" s="591">
        <v>1</v>
      </c>
      <c r="L8" s="592" t="s">
        <v>36</v>
      </c>
      <c r="M8" s="779">
        <v>0</v>
      </c>
      <c r="N8" s="780">
        <v>0</v>
      </c>
      <c r="O8" s="781">
        <v>0</v>
      </c>
      <c r="P8" s="782">
        <v>0</v>
      </c>
      <c r="Q8" s="782">
        <v>0</v>
      </c>
      <c r="R8" s="782">
        <v>0</v>
      </c>
      <c r="S8" s="780">
        <v>0</v>
      </c>
    </row>
    <row r="9" spans="1:19" ht="13.9" customHeight="1" x14ac:dyDescent="0.25">
      <c r="A9" s="593"/>
      <c r="B9" s="594"/>
      <c r="C9" s="595"/>
      <c r="D9" s="595"/>
      <c r="E9" s="595"/>
      <c r="F9" s="595"/>
      <c r="G9" s="595"/>
      <c r="H9" s="595"/>
      <c r="I9" s="596"/>
      <c r="K9" s="593"/>
      <c r="L9" s="594"/>
      <c r="M9" s="595"/>
      <c r="N9" s="595"/>
      <c r="O9" s="595"/>
      <c r="P9" s="595"/>
      <c r="Q9" s="595"/>
      <c r="R9" s="595"/>
      <c r="S9" s="596"/>
    </row>
    <row r="10" spans="1:19" ht="13.9" customHeight="1" x14ac:dyDescent="0.25">
      <c r="A10" s="597">
        <v>2</v>
      </c>
      <c r="B10" s="598" t="s">
        <v>38</v>
      </c>
      <c r="C10" s="599" t="s">
        <v>34</v>
      </c>
      <c r="D10" s="599" t="s">
        <v>34</v>
      </c>
      <c r="E10" s="599" t="s">
        <v>34</v>
      </c>
      <c r="F10" s="599" t="s">
        <v>34</v>
      </c>
      <c r="G10" s="599" t="s">
        <v>34</v>
      </c>
      <c r="H10" s="599" t="s">
        <v>34</v>
      </c>
      <c r="I10" s="600" t="s">
        <v>34</v>
      </c>
      <c r="K10" s="597">
        <v>2</v>
      </c>
      <c r="L10" s="598" t="s">
        <v>38</v>
      </c>
      <c r="M10" s="599" t="s">
        <v>34</v>
      </c>
      <c r="N10" s="599" t="s">
        <v>34</v>
      </c>
      <c r="O10" s="599" t="s">
        <v>34</v>
      </c>
      <c r="P10" s="599" t="s">
        <v>34</v>
      </c>
      <c r="Q10" s="599" t="s">
        <v>34</v>
      </c>
      <c r="R10" s="599" t="s">
        <v>34</v>
      </c>
      <c r="S10" s="600" t="s">
        <v>34</v>
      </c>
    </row>
    <row r="11" spans="1:19" ht="13.9" customHeight="1" x14ac:dyDescent="0.25">
      <c r="A11" s="538" t="s">
        <v>50</v>
      </c>
      <c r="B11" s="629" t="s">
        <v>261</v>
      </c>
      <c r="C11" s="534">
        <v>0</v>
      </c>
      <c r="D11" s="535">
        <v>0</v>
      </c>
      <c r="E11" s="534">
        <v>0</v>
      </c>
      <c r="F11" s="536">
        <v>0</v>
      </c>
      <c r="G11" s="536">
        <v>0</v>
      </c>
      <c r="H11" s="536">
        <v>0</v>
      </c>
      <c r="I11" s="535">
        <v>0</v>
      </c>
      <c r="K11" s="538" t="s">
        <v>50</v>
      </c>
      <c r="L11" s="629" t="s">
        <v>262</v>
      </c>
      <c r="M11" s="534">
        <v>0</v>
      </c>
      <c r="N11" s="535">
        <v>0</v>
      </c>
      <c r="O11" s="534">
        <v>0</v>
      </c>
      <c r="P11" s="536">
        <v>0</v>
      </c>
      <c r="Q11" s="536">
        <v>0</v>
      </c>
      <c r="R11" s="536">
        <v>0</v>
      </c>
      <c r="S11" s="535">
        <v>0</v>
      </c>
    </row>
    <row r="12" spans="1:19" ht="13.9" customHeight="1" x14ac:dyDescent="0.25">
      <c r="A12" s="488" t="s">
        <v>52</v>
      </c>
      <c r="B12" s="630" t="s">
        <v>263</v>
      </c>
      <c r="C12" s="509">
        <v>0</v>
      </c>
      <c r="D12" s="511">
        <v>0</v>
      </c>
      <c r="E12" s="509">
        <v>0</v>
      </c>
      <c r="F12" s="510">
        <v>0</v>
      </c>
      <c r="G12" s="510">
        <v>0</v>
      </c>
      <c r="H12" s="510">
        <v>0</v>
      </c>
      <c r="I12" s="511">
        <v>0</v>
      </c>
      <c r="K12" s="488" t="s">
        <v>52</v>
      </c>
      <c r="L12" s="630" t="s">
        <v>263</v>
      </c>
      <c r="M12" s="509">
        <v>0</v>
      </c>
      <c r="N12" s="511">
        <v>0</v>
      </c>
      <c r="O12" s="509">
        <v>0</v>
      </c>
      <c r="P12" s="510">
        <v>0</v>
      </c>
      <c r="Q12" s="510">
        <v>0</v>
      </c>
      <c r="R12" s="510">
        <v>0</v>
      </c>
      <c r="S12" s="511">
        <v>0</v>
      </c>
    </row>
    <row r="13" spans="1:19" ht="13.9" customHeight="1" x14ac:dyDescent="0.25">
      <c r="A13" s="488" t="s">
        <v>54</v>
      </c>
      <c r="B13" s="630" t="s">
        <v>264</v>
      </c>
      <c r="C13" s="509">
        <v>0</v>
      </c>
      <c r="D13" s="511">
        <v>0</v>
      </c>
      <c r="E13" s="509">
        <v>0</v>
      </c>
      <c r="F13" s="510">
        <v>0</v>
      </c>
      <c r="G13" s="510">
        <v>0</v>
      </c>
      <c r="H13" s="510">
        <v>0</v>
      </c>
      <c r="I13" s="511">
        <v>0</v>
      </c>
      <c r="K13" s="488" t="s">
        <v>54</v>
      </c>
      <c r="L13" s="630" t="s">
        <v>264</v>
      </c>
      <c r="M13" s="509">
        <v>0</v>
      </c>
      <c r="N13" s="511">
        <v>0</v>
      </c>
      <c r="O13" s="509">
        <v>0</v>
      </c>
      <c r="P13" s="510">
        <v>0</v>
      </c>
      <c r="Q13" s="510">
        <v>0</v>
      </c>
      <c r="R13" s="510">
        <v>0</v>
      </c>
      <c r="S13" s="511">
        <v>0</v>
      </c>
    </row>
    <row r="14" spans="1:19" ht="13.9" customHeight="1" x14ac:dyDescent="0.25">
      <c r="A14" s="488" t="s">
        <v>56</v>
      </c>
      <c r="B14" s="630" t="s">
        <v>265</v>
      </c>
      <c r="C14" s="509">
        <v>0</v>
      </c>
      <c r="D14" s="511">
        <v>0</v>
      </c>
      <c r="E14" s="509">
        <v>0</v>
      </c>
      <c r="F14" s="510">
        <v>0</v>
      </c>
      <c r="G14" s="510">
        <v>0</v>
      </c>
      <c r="H14" s="510">
        <v>0</v>
      </c>
      <c r="I14" s="511">
        <v>0</v>
      </c>
      <c r="K14" s="488" t="s">
        <v>56</v>
      </c>
      <c r="L14" s="630" t="s">
        <v>265</v>
      </c>
      <c r="M14" s="509">
        <v>0</v>
      </c>
      <c r="N14" s="511">
        <v>0</v>
      </c>
      <c r="O14" s="509">
        <v>0</v>
      </c>
      <c r="P14" s="510">
        <v>0</v>
      </c>
      <c r="Q14" s="510">
        <v>0</v>
      </c>
      <c r="R14" s="510">
        <v>0</v>
      </c>
      <c r="S14" s="511">
        <v>0</v>
      </c>
    </row>
    <row r="15" spans="1:19" ht="13.9" customHeight="1" x14ac:dyDescent="0.25">
      <c r="A15" s="488" t="s">
        <v>58</v>
      </c>
      <c r="B15" s="630" t="s">
        <v>266</v>
      </c>
      <c r="C15" s="509">
        <v>0</v>
      </c>
      <c r="D15" s="511">
        <v>0</v>
      </c>
      <c r="E15" s="509">
        <v>0</v>
      </c>
      <c r="F15" s="510">
        <v>0</v>
      </c>
      <c r="G15" s="510">
        <v>0</v>
      </c>
      <c r="H15" s="510">
        <v>0</v>
      </c>
      <c r="I15" s="511">
        <v>0</v>
      </c>
      <c r="K15" s="488" t="s">
        <v>58</v>
      </c>
      <c r="L15" s="630" t="s">
        <v>266</v>
      </c>
      <c r="M15" s="509">
        <v>0</v>
      </c>
      <c r="N15" s="511">
        <v>0</v>
      </c>
      <c r="O15" s="509">
        <v>0</v>
      </c>
      <c r="P15" s="510">
        <v>0</v>
      </c>
      <c r="Q15" s="510">
        <v>0</v>
      </c>
      <c r="R15" s="510">
        <v>0</v>
      </c>
      <c r="S15" s="511">
        <v>0</v>
      </c>
    </row>
    <row r="16" spans="1:19" ht="13.9" customHeight="1" x14ac:dyDescent="0.25">
      <c r="A16" s="488" t="s">
        <v>60</v>
      </c>
      <c r="B16" s="630" t="s">
        <v>267</v>
      </c>
      <c r="C16" s="509">
        <v>0</v>
      </c>
      <c r="D16" s="511">
        <v>0</v>
      </c>
      <c r="E16" s="509">
        <v>0</v>
      </c>
      <c r="F16" s="510">
        <v>0</v>
      </c>
      <c r="G16" s="510">
        <v>0</v>
      </c>
      <c r="H16" s="510">
        <v>0</v>
      </c>
      <c r="I16" s="511">
        <v>0</v>
      </c>
      <c r="K16" s="488" t="s">
        <v>60</v>
      </c>
      <c r="L16" s="630" t="s">
        <v>267</v>
      </c>
      <c r="M16" s="509">
        <v>0</v>
      </c>
      <c r="N16" s="511">
        <v>0</v>
      </c>
      <c r="O16" s="509">
        <v>0</v>
      </c>
      <c r="P16" s="510">
        <v>0</v>
      </c>
      <c r="Q16" s="510">
        <v>0</v>
      </c>
      <c r="R16" s="510">
        <v>0</v>
      </c>
      <c r="S16" s="511">
        <v>0</v>
      </c>
    </row>
    <row r="17" spans="1:19" ht="13.9" customHeight="1" x14ac:dyDescent="0.25">
      <c r="A17" s="488" t="s">
        <v>110</v>
      </c>
      <c r="B17" s="945" t="s">
        <v>268</v>
      </c>
      <c r="C17" s="819">
        <v>0</v>
      </c>
      <c r="D17" s="575">
        <v>0</v>
      </c>
      <c r="E17" s="819">
        <v>0</v>
      </c>
      <c r="F17" s="574">
        <v>0</v>
      </c>
      <c r="G17" s="574">
        <v>0</v>
      </c>
      <c r="H17" s="574">
        <v>0</v>
      </c>
      <c r="I17" s="575">
        <v>0</v>
      </c>
      <c r="K17" s="542" t="s">
        <v>110</v>
      </c>
      <c r="L17" s="1157" t="s">
        <v>268</v>
      </c>
      <c r="M17" s="515">
        <v>0</v>
      </c>
      <c r="N17" s="517">
        <v>0</v>
      </c>
      <c r="O17" s="515">
        <v>0</v>
      </c>
      <c r="P17" s="516">
        <v>0</v>
      </c>
      <c r="Q17" s="516">
        <v>0</v>
      </c>
      <c r="R17" s="516">
        <v>0</v>
      </c>
      <c r="S17" s="517">
        <v>0</v>
      </c>
    </row>
    <row r="18" spans="1:19" ht="13.9" customHeight="1" x14ac:dyDescent="0.25">
      <c r="A18" s="1178" t="s">
        <v>112</v>
      </c>
      <c r="B18" s="1177" t="s">
        <v>269</v>
      </c>
      <c r="C18" s="1180">
        <v>0</v>
      </c>
      <c r="D18" s="1154">
        <v>0</v>
      </c>
      <c r="E18" s="1155">
        <v>0</v>
      </c>
      <c r="F18" s="1156">
        <v>0</v>
      </c>
      <c r="G18" s="1156">
        <v>0</v>
      </c>
      <c r="H18" s="1156">
        <v>0</v>
      </c>
      <c r="I18" s="1154">
        <v>0</v>
      </c>
      <c r="K18" s="1173"/>
      <c r="L18" s="1174"/>
      <c r="M18" s="1153"/>
      <c r="N18" s="1175"/>
      <c r="O18" s="1153"/>
      <c r="P18" s="1176"/>
      <c r="Q18" s="1176"/>
      <c r="R18" s="1176"/>
      <c r="S18" s="1175"/>
    </row>
    <row r="19" spans="1:19" ht="13.9" customHeight="1" x14ac:dyDescent="0.25">
      <c r="A19" s="1179" t="s">
        <v>177</v>
      </c>
      <c r="B19" s="1162" t="s">
        <v>270</v>
      </c>
      <c r="C19" s="942">
        <f t="shared" ref="C19:I19" si="0">SUM(C11:C18)</f>
        <v>0</v>
      </c>
      <c r="D19" s="943">
        <f t="shared" si="0"/>
        <v>0</v>
      </c>
      <c r="E19" s="942">
        <f t="shared" si="0"/>
        <v>0</v>
      </c>
      <c r="F19" s="944">
        <f t="shared" si="0"/>
        <v>0</v>
      </c>
      <c r="G19" s="944">
        <f t="shared" si="0"/>
        <v>0</v>
      </c>
      <c r="H19" s="944">
        <f t="shared" si="0"/>
        <v>0</v>
      </c>
      <c r="I19" s="943">
        <f t="shared" si="0"/>
        <v>0</v>
      </c>
      <c r="K19" s="1179" t="s">
        <v>112</v>
      </c>
      <c r="L19" s="601" t="s">
        <v>270</v>
      </c>
      <c r="M19" s="586">
        <v>0</v>
      </c>
      <c r="N19" s="588">
        <v>0</v>
      </c>
      <c r="O19" s="586">
        <v>0</v>
      </c>
      <c r="P19" s="587">
        <v>0</v>
      </c>
      <c r="Q19" s="587">
        <v>0</v>
      </c>
      <c r="R19" s="587">
        <v>0</v>
      </c>
      <c r="S19" s="588">
        <v>0</v>
      </c>
    </row>
    <row r="20" spans="1:19" ht="13.9" customHeight="1" x14ac:dyDescent="0.25">
      <c r="A20" s="546"/>
      <c r="B20" s="602"/>
      <c r="C20" s="603"/>
      <c r="D20" s="603"/>
      <c r="E20" s="603"/>
      <c r="F20" s="603"/>
      <c r="G20" s="603"/>
      <c r="H20" s="603"/>
      <c r="I20" s="604"/>
      <c r="K20" s="546"/>
      <c r="L20" s="602"/>
      <c r="M20" s="603"/>
      <c r="N20" s="603"/>
      <c r="O20" s="603"/>
      <c r="P20" s="603"/>
      <c r="Q20" s="603"/>
      <c r="R20" s="603"/>
      <c r="S20" s="604"/>
    </row>
    <row r="21" spans="1:19" ht="13.9" customHeight="1" x14ac:dyDescent="0.25">
      <c r="A21" s="537">
        <v>3</v>
      </c>
      <c r="B21" s="605" t="s">
        <v>40</v>
      </c>
      <c r="C21" s="507" t="s">
        <v>34</v>
      </c>
      <c r="D21" s="507" t="s">
        <v>34</v>
      </c>
      <c r="E21" s="507" t="s">
        <v>34</v>
      </c>
      <c r="F21" s="507" t="s">
        <v>34</v>
      </c>
      <c r="G21" s="507" t="s">
        <v>34</v>
      </c>
      <c r="H21" s="507" t="s">
        <v>34</v>
      </c>
      <c r="I21" s="508" t="s">
        <v>34</v>
      </c>
      <c r="K21" s="537">
        <v>3</v>
      </c>
      <c r="L21" s="605" t="s">
        <v>40</v>
      </c>
      <c r="M21" s="507" t="s">
        <v>34</v>
      </c>
      <c r="N21" s="507" t="s">
        <v>34</v>
      </c>
      <c r="O21" s="507" t="s">
        <v>34</v>
      </c>
      <c r="P21" s="507" t="s">
        <v>34</v>
      </c>
      <c r="Q21" s="507" t="s">
        <v>34</v>
      </c>
      <c r="R21" s="507" t="s">
        <v>34</v>
      </c>
      <c r="S21" s="508" t="s">
        <v>34</v>
      </c>
    </row>
    <row r="22" spans="1:19" ht="13.9" customHeight="1" x14ac:dyDescent="0.25">
      <c r="A22" s="538" t="s">
        <v>115</v>
      </c>
      <c r="B22" s="626" t="s">
        <v>271</v>
      </c>
      <c r="C22" s="534">
        <v>0</v>
      </c>
      <c r="D22" s="493">
        <f>SUM('5 Research'!L64:R64)</f>
        <v>0</v>
      </c>
      <c r="E22" s="534">
        <v>0</v>
      </c>
      <c r="F22" s="536">
        <v>0</v>
      </c>
      <c r="G22" s="536">
        <v>0</v>
      </c>
      <c r="H22" s="536">
        <v>0</v>
      </c>
      <c r="I22" s="535">
        <v>0</v>
      </c>
      <c r="K22" s="538" t="s">
        <v>115</v>
      </c>
      <c r="L22" s="626" t="s">
        <v>271</v>
      </c>
      <c r="M22" s="534">
        <v>0</v>
      </c>
      <c r="N22" s="493">
        <v>0</v>
      </c>
      <c r="O22" s="534">
        <v>0</v>
      </c>
      <c r="P22" s="536">
        <v>0</v>
      </c>
      <c r="Q22" s="536">
        <v>0</v>
      </c>
      <c r="R22" s="536">
        <v>0</v>
      </c>
      <c r="S22" s="535">
        <v>0</v>
      </c>
    </row>
    <row r="23" spans="1:19" ht="13.9" customHeight="1" x14ac:dyDescent="0.25">
      <c r="A23" s="488" t="s">
        <v>117</v>
      </c>
      <c r="B23" s="627" t="s">
        <v>272</v>
      </c>
      <c r="C23" s="509">
        <v>0</v>
      </c>
      <c r="D23" s="496">
        <f>SUM('5 Research'!S64:V64)</f>
        <v>0</v>
      </c>
      <c r="E23" s="509">
        <v>0</v>
      </c>
      <c r="F23" s="510">
        <v>0</v>
      </c>
      <c r="G23" s="510">
        <v>0</v>
      </c>
      <c r="H23" s="510">
        <v>0</v>
      </c>
      <c r="I23" s="511">
        <v>0</v>
      </c>
      <c r="K23" s="488" t="s">
        <v>117</v>
      </c>
      <c r="L23" s="627" t="s">
        <v>272</v>
      </c>
      <c r="M23" s="509">
        <v>0</v>
      </c>
      <c r="N23" s="496">
        <v>0</v>
      </c>
      <c r="O23" s="509">
        <v>0</v>
      </c>
      <c r="P23" s="510">
        <v>0</v>
      </c>
      <c r="Q23" s="510">
        <v>0</v>
      </c>
      <c r="R23" s="510">
        <v>0</v>
      </c>
      <c r="S23" s="511">
        <v>0</v>
      </c>
    </row>
    <row r="24" spans="1:19" ht="13.9" customHeight="1" x14ac:dyDescent="0.25">
      <c r="A24" s="542" t="s">
        <v>119</v>
      </c>
      <c r="B24" s="628" t="s">
        <v>273</v>
      </c>
      <c r="C24" s="515">
        <v>0</v>
      </c>
      <c r="D24" s="499">
        <f>SUM('5 Research'!W64:Y64)</f>
        <v>0</v>
      </c>
      <c r="E24" s="515">
        <v>0</v>
      </c>
      <c r="F24" s="516">
        <v>0</v>
      </c>
      <c r="G24" s="516">
        <v>0</v>
      </c>
      <c r="H24" s="516">
        <v>0</v>
      </c>
      <c r="I24" s="517">
        <v>0</v>
      </c>
      <c r="K24" s="542" t="s">
        <v>119</v>
      </c>
      <c r="L24" s="628" t="s">
        <v>273</v>
      </c>
      <c r="M24" s="515">
        <v>0</v>
      </c>
      <c r="N24" s="499">
        <v>0</v>
      </c>
      <c r="O24" s="515">
        <v>0</v>
      </c>
      <c r="P24" s="516">
        <v>0</v>
      </c>
      <c r="Q24" s="516">
        <v>0</v>
      </c>
      <c r="R24" s="516">
        <v>0</v>
      </c>
      <c r="S24" s="517">
        <v>0</v>
      </c>
    </row>
    <row r="25" spans="1:19" ht="13.9" customHeight="1" x14ac:dyDescent="0.25">
      <c r="A25" s="540" t="s">
        <v>121</v>
      </c>
      <c r="B25" s="601" t="s">
        <v>274</v>
      </c>
      <c r="C25" s="837">
        <f t="shared" ref="C25:I25" si="1">SUM(C22:C24)</f>
        <v>0</v>
      </c>
      <c r="D25" s="588">
        <f t="shared" si="1"/>
        <v>0</v>
      </c>
      <c r="E25" s="837">
        <f t="shared" si="1"/>
        <v>0</v>
      </c>
      <c r="F25" s="838">
        <f t="shared" si="1"/>
        <v>0</v>
      </c>
      <c r="G25" s="587">
        <f t="shared" si="1"/>
        <v>0</v>
      </c>
      <c r="H25" s="839">
        <f t="shared" si="1"/>
        <v>0</v>
      </c>
      <c r="I25" s="588">
        <f t="shared" si="1"/>
        <v>0</v>
      </c>
      <c r="K25" s="540" t="s">
        <v>121</v>
      </c>
      <c r="L25" s="601" t="s">
        <v>274</v>
      </c>
      <c r="M25" s="837">
        <v>0</v>
      </c>
      <c r="N25" s="588">
        <v>0</v>
      </c>
      <c r="O25" s="837">
        <v>0</v>
      </c>
      <c r="P25" s="838">
        <v>0</v>
      </c>
      <c r="Q25" s="587">
        <v>0</v>
      </c>
      <c r="R25" s="839">
        <v>0</v>
      </c>
      <c r="S25" s="588">
        <v>0</v>
      </c>
    </row>
    <row r="26" spans="1:19" ht="13.9" customHeight="1" x14ac:dyDescent="0.25">
      <c r="A26" s="546"/>
      <c r="B26" s="606"/>
      <c r="C26" s="603"/>
      <c r="D26" s="603"/>
      <c r="E26" s="603"/>
      <c r="F26" s="603"/>
      <c r="G26" s="603"/>
      <c r="H26" s="603"/>
      <c r="I26" s="604"/>
      <c r="K26" s="546"/>
      <c r="L26" s="606"/>
      <c r="M26" s="603"/>
      <c r="N26" s="603"/>
      <c r="O26" s="603"/>
      <c r="P26" s="603"/>
      <c r="Q26" s="603"/>
      <c r="R26" s="603"/>
      <c r="S26" s="604"/>
    </row>
    <row r="27" spans="1:19" ht="13.9" customHeight="1" x14ac:dyDescent="0.25">
      <c r="A27" s="537">
        <v>4</v>
      </c>
      <c r="B27" s="605" t="s">
        <v>42</v>
      </c>
      <c r="C27" s="607"/>
      <c r="D27" s="607"/>
      <c r="E27" s="607"/>
      <c r="F27" s="607"/>
      <c r="G27" s="607"/>
      <c r="H27" s="607"/>
      <c r="I27" s="608"/>
      <c r="K27" s="537">
        <v>4</v>
      </c>
      <c r="L27" s="605" t="s">
        <v>42</v>
      </c>
      <c r="M27" s="607"/>
      <c r="N27" s="607"/>
      <c r="O27" s="607"/>
      <c r="P27" s="607"/>
      <c r="Q27" s="607"/>
      <c r="R27" s="607"/>
      <c r="S27" s="608"/>
    </row>
    <row r="28" spans="1:19" ht="13.9" customHeight="1" x14ac:dyDescent="0.25">
      <c r="A28" s="537" t="s">
        <v>275</v>
      </c>
      <c r="B28" s="609" t="s">
        <v>276</v>
      </c>
      <c r="C28" s="610" t="s">
        <v>34</v>
      </c>
      <c r="D28" s="610" t="s">
        <v>34</v>
      </c>
      <c r="E28" s="610" t="s">
        <v>34</v>
      </c>
      <c r="F28" s="610" t="s">
        <v>34</v>
      </c>
      <c r="G28" s="610" t="s">
        <v>34</v>
      </c>
      <c r="H28" s="610" t="s">
        <v>34</v>
      </c>
      <c r="I28" s="611" t="s">
        <v>34</v>
      </c>
      <c r="K28" s="537" t="s">
        <v>275</v>
      </c>
      <c r="L28" s="609" t="s">
        <v>276</v>
      </c>
      <c r="M28" s="610" t="s">
        <v>34</v>
      </c>
      <c r="N28" s="610" t="s">
        <v>34</v>
      </c>
      <c r="O28" s="610" t="s">
        <v>34</v>
      </c>
      <c r="P28" s="610" t="s">
        <v>34</v>
      </c>
      <c r="Q28" s="610" t="s">
        <v>34</v>
      </c>
      <c r="R28" s="610" t="s">
        <v>34</v>
      </c>
      <c r="S28" s="611" t="s">
        <v>34</v>
      </c>
    </row>
    <row r="29" spans="1:19" ht="13.9" customHeight="1" x14ac:dyDescent="0.25">
      <c r="A29" s="538" t="s">
        <v>277</v>
      </c>
      <c r="B29" s="626" t="s">
        <v>278</v>
      </c>
      <c r="C29" s="534">
        <v>0</v>
      </c>
      <c r="D29" s="535">
        <v>0</v>
      </c>
      <c r="E29" s="534">
        <v>0</v>
      </c>
      <c r="F29" s="536">
        <v>0</v>
      </c>
      <c r="G29" s="536">
        <v>0</v>
      </c>
      <c r="H29" s="536">
        <v>0</v>
      </c>
      <c r="I29" s="535">
        <v>0</v>
      </c>
      <c r="K29" s="538" t="s">
        <v>277</v>
      </c>
      <c r="L29" s="626" t="s">
        <v>278</v>
      </c>
      <c r="M29" s="534">
        <v>0</v>
      </c>
      <c r="N29" s="535">
        <v>0</v>
      </c>
      <c r="O29" s="534">
        <v>0</v>
      </c>
      <c r="P29" s="536">
        <v>0</v>
      </c>
      <c r="Q29" s="536">
        <v>0</v>
      </c>
      <c r="R29" s="536">
        <v>0</v>
      </c>
      <c r="S29" s="535">
        <v>0</v>
      </c>
    </row>
    <row r="30" spans="1:19" ht="13.9" customHeight="1" x14ac:dyDescent="0.25">
      <c r="A30" s="488" t="s">
        <v>279</v>
      </c>
      <c r="B30" s="627" t="s">
        <v>272</v>
      </c>
      <c r="C30" s="509">
        <v>0</v>
      </c>
      <c r="D30" s="511">
        <v>0</v>
      </c>
      <c r="E30" s="509">
        <v>0</v>
      </c>
      <c r="F30" s="510">
        <v>0</v>
      </c>
      <c r="G30" s="510">
        <v>0</v>
      </c>
      <c r="H30" s="510">
        <v>0</v>
      </c>
      <c r="I30" s="511">
        <v>0</v>
      </c>
      <c r="K30" s="488" t="s">
        <v>279</v>
      </c>
      <c r="L30" s="627" t="s">
        <v>272</v>
      </c>
      <c r="M30" s="509">
        <v>0</v>
      </c>
      <c r="N30" s="511">
        <v>0</v>
      </c>
      <c r="O30" s="509">
        <v>0</v>
      </c>
      <c r="P30" s="510">
        <v>0</v>
      </c>
      <c r="Q30" s="510">
        <v>0</v>
      </c>
      <c r="R30" s="510">
        <v>0</v>
      </c>
      <c r="S30" s="511">
        <v>0</v>
      </c>
    </row>
    <row r="31" spans="1:19" ht="13.9" customHeight="1" x14ac:dyDescent="0.25">
      <c r="A31" s="542" t="s">
        <v>280</v>
      </c>
      <c r="B31" s="628" t="s">
        <v>281</v>
      </c>
      <c r="C31" s="515">
        <v>0</v>
      </c>
      <c r="D31" s="517">
        <v>0</v>
      </c>
      <c r="E31" s="515">
        <v>0</v>
      </c>
      <c r="F31" s="516">
        <v>0</v>
      </c>
      <c r="G31" s="516">
        <v>0</v>
      </c>
      <c r="H31" s="516">
        <v>0</v>
      </c>
      <c r="I31" s="517">
        <v>0</v>
      </c>
      <c r="K31" s="542" t="s">
        <v>280</v>
      </c>
      <c r="L31" s="628" t="s">
        <v>281</v>
      </c>
      <c r="M31" s="515">
        <v>0</v>
      </c>
      <c r="N31" s="517">
        <v>0</v>
      </c>
      <c r="O31" s="515">
        <v>0</v>
      </c>
      <c r="P31" s="516">
        <v>0</v>
      </c>
      <c r="Q31" s="516">
        <v>0</v>
      </c>
      <c r="R31" s="516">
        <v>0</v>
      </c>
      <c r="S31" s="517">
        <v>0</v>
      </c>
    </row>
    <row r="32" spans="1:19" ht="13.9" customHeight="1" x14ac:dyDescent="0.25">
      <c r="A32" s="540" t="s">
        <v>282</v>
      </c>
      <c r="B32" s="613" t="s">
        <v>283</v>
      </c>
      <c r="C32" s="586">
        <f>SUM(C29:C31)</f>
        <v>0</v>
      </c>
      <c r="D32" s="588">
        <f t="shared" ref="D32:I32" si="2">SUM(D29:D31)</f>
        <v>0</v>
      </c>
      <c r="E32" s="586">
        <f t="shared" si="2"/>
        <v>0</v>
      </c>
      <c r="F32" s="587">
        <f t="shared" si="2"/>
        <v>0</v>
      </c>
      <c r="G32" s="587">
        <f t="shared" si="2"/>
        <v>0</v>
      </c>
      <c r="H32" s="587">
        <f t="shared" si="2"/>
        <v>0</v>
      </c>
      <c r="I32" s="588">
        <f t="shared" si="2"/>
        <v>0</v>
      </c>
      <c r="K32" s="540" t="s">
        <v>282</v>
      </c>
      <c r="L32" s="613" t="s">
        <v>283</v>
      </c>
      <c r="M32" s="586">
        <v>0</v>
      </c>
      <c r="N32" s="588">
        <v>0</v>
      </c>
      <c r="O32" s="586">
        <v>0</v>
      </c>
      <c r="P32" s="587">
        <v>0</v>
      </c>
      <c r="Q32" s="587">
        <v>0</v>
      </c>
      <c r="R32" s="587">
        <v>0</v>
      </c>
      <c r="S32" s="588">
        <v>0</v>
      </c>
    </row>
    <row r="33" spans="1:19" ht="13.9" customHeight="1" x14ac:dyDescent="0.25">
      <c r="A33" s="546"/>
      <c r="B33" s="602"/>
      <c r="C33" s="614"/>
      <c r="D33" s="614"/>
      <c r="E33" s="614"/>
      <c r="F33" s="614"/>
      <c r="G33" s="614"/>
      <c r="H33" s="614"/>
      <c r="I33" s="615"/>
      <c r="K33" s="546"/>
      <c r="L33" s="602"/>
      <c r="M33" s="614"/>
      <c r="N33" s="614"/>
      <c r="O33" s="614"/>
      <c r="P33" s="614"/>
      <c r="Q33" s="614"/>
      <c r="R33" s="614"/>
      <c r="S33" s="615"/>
    </row>
    <row r="34" spans="1:19" ht="13.9" customHeight="1" x14ac:dyDescent="0.25">
      <c r="A34" s="537" t="s">
        <v>284</v>
      </c>
      <c r="B34" s="605" t="s">
        <v>285</v>
      </c>
      <c r="C34" s="507" t="s">
        <v>34</v>
      </c>
      <c r="D34" s="507" t="s">
        <v>34</v>
      </c>
      <c r="E34" s="507" t="s">
        <v>34</v>
      </c>
      <c r="F34" s="507" t="s">
        <v>34</v>
      </c>
      <c r="G34" s="507" t="s">
        <v>34</v>
      </c>
      <c r="H34" s="507" t="s">
        <v>34</v>
      </c>
      <c r="I34" s="508" t="s">
        <v>34</v>
      </c>
      <c r="K34" s="537" t="s">
        <v>284</v>
      </c>
      <c r="L34" s="605" t="s">
        <v>285</v>
      </c>
      <c r="M34" s="507" t="s">
        <v>34</v>
      </c>
      <c r="N34" s="507" t="s">
        <v>34</v>
      </c>
      <c r="O34" s="507" t="s">
        <v>34</v>
      </c>
      <c r="P34" s="507" t="s">
        <v>34</v>
      </c>
      <c r="Q34" s="507" t="s">
        <v>34</v>
      </c>
      <c r="R34" s="507" t="s">
        <v>34</v>
      </c>
      <c r="S34" s="508" t="s">
        <v>34</v>
      </c>
    </row>
    <row r="35" spans="1:19" ht="13.9" customHeight="1" x14ac:dyDescent="0.25">
      <c r="A35" s="538" t="s">
        <v>286</v>
      </c>
      <c r="B35" s="623" t="s">
        <v>287</v>
      </c>
      <c r="C35" s="534">
        <v>0</v>
      </c>
      <c r="D35" s="535">
        <v>0</v>
      </c>
      <c r="E35" s="534">
        <v>0</v>
      </c>
      <c r="F35" s="536">
        <v>0</v>
      </c>
      <c r="G35" s="536">
        <v>0</v>
      </c>
      <c r="H35" s="536">
        <v>0</v>
      </c>
      <c r="I35" s="535">
        <v>0</v>
      </c>
      <c r="K35" s="538" t="s">
        <v>286</v>
      </c>
      <c r="L35" s="623" t="s">
        <v>287</v>
      </c>
      <c r="M35" s="534">
        <v>0</v>
      </c>
      <c r="N35" s="535">
        <v>0</v>
      </c>
      <c r="O35" s="534">
        <v>0</v>
      </c>
      <c r="P35" s="536">
        <v>0</v>
      </c>
      <c r="Q35" s="536">
        <v>0</v>
      </c>
      <c r="R35" s="536">
        <v>0</v>
      </c>
      <c r="S35" s="535">
        <v>0</v>
      </c>
    </row>
    <row r="36" spans="1:19" ht="13.9" customHeight="1" x14ac:dyDescent="0.25">
      <c r="A36" s="542" t="s">
        <v>288</v>
      </c>
      <c r="B36" s="625" t="s">
        <v>289</v>
      </c>
      <c r="C36" s="515">
        <v>0</v>
      </c>
      <c r="D36" s="517">
        <v>0</v>
      </c>
      <c r="E36" s="515">
        <v>0</v>
      </c>
      <c r="F36" s="516">
        <v>0</v>
      </c>
      <c r="G36" s="516">
        <v>0</v>
      </c>
      <c r="H36" s="516">
        <v>0</v>
      </c>
      <c r="I36" s="517">
        <v>0</v>
      </c>
      <c r="K36" s="542" t="s">
        <v>288</v>
      </c>
      <c r="L36" s="625" t="s">
        <v>289</v>
      </c>
      <c r="M36" s="515">
        <v>0</v>
      </c>
      <c r="N36" s="517">
        <v>0</v>
      </c>
      <c r="O36" s="515">
        <v>0</v>
      </c>
      <c r="P36" s="516">
        <v>0</v>
      </c>
      <c r="Q36" s="516">
        <v>0</v>
      </c>
      <c r="R36" s="516">
        <v>0</v>
      </c>
      <c r="S36" s="517">
        <v>0</v>
      </c>
    </row>
    <row r="37" spans="1:19" ht="13.9" customHeight="1" x14ac:dyDescent="0.25">
      <c r="A37" s="540" t="s">
        <v>290</v>
      </c>
      <c r="B37" s="601" t="s">
        <v>291</v>
      </c>
      <c r="C37" s="775">
        <f>SUM(C35:C36)</f>
        <v>0</v>
      </c>
      <c r="D37" s="776">
        <f t="shared" ref="D37:I37" si="3">SUM(D35:D36)</f>
        <v>0</v>
      </c>
      <c r="E37" s="775">
        <f t="shared" si="3"/>
        <v>0</v>
      </c>
      <c r="F37" s="777">
        <f t="shared" si="3"/>
        <v>0</v>
      </c>
      <c r="G37" s="777">
        <f>SUM(G35:G36)</f>
        <v>0</v>
      </c>
      <c r="H37" s="777">
        <f t="shared" si="3"/>
        <v>0</v>
      </c>
      <c r="I37" s="778">
        <f t="shared" si="3"/>
        <v>0</v>
      </c>
      <c r="K37" s="540" t="s">
        <v>290</v>
      </c>
      <c r="L37" s="601" t="s">
        <v>291</v>
      </c>
      <c r="M37" s="775">
        <v>0</v>
      </c>
      <c r="N37" s="776">
        <v>0</v>
      </c>
      <c r="O37" s="775">
        <v>0</v>
      </c>
      <c r="P37" s="777">
        <v>0</v>
      </c>
      <c r="Q37" s="777">
        <v>0</v>
      </c>
      <c r="R37" s="777">
        <v>0</v>
      </c>
      <c r="S37" s="778">
        <v>0</v>
      </c>
    </row>
    <row r="38" spans="1:19" ht="13.9" customHeight="1" x14ac:dyDescent="0.25">
      <c r="A38" s="616"/>
      <c r="B38" s="617"/>
      <c r="C38" s="603"/>
      <c r="D38" s="603"/>
      <c r="E38" s="603"/>
      <c r="F38" s="603"/>
      <c r="G38" s="603"/>
      <c r="H38" s="603"/>
      <c r="I38" s="604"/>
      <c r="K38" s="616"/>
      <c r="L38" s="617"/>
      <c r="M38" s="603"/>
      <c r="N38" s="603"/>
      <c r="O38" s="603"/>
      <c r="P38" s="603"/>
      <c r="Q38" s="603"/>
      <c r="R38" s="603"/>
      <c r="S38" s="604"/>
    </row>
    <row r="39" spans="1:19" ht="13.9" customHeight="1" x14ac:dyDescent="0.25">
      <c r="A39" s="538" t="s">
        <v>292</v>
      </c>
      <c r="B39" s="623" t="s">
        <v>293</v>
      </c>
      <c r="C39" s="534">
        <v>0</v>
      </c>
      <c r="D39" s="535">
        <v>0</v>
      </c>
      <c r="E39" s="534">
        <v>0</v>
      </c>
      <c r="F39" s="536">
        <v>0</v>
      </c>
      <c r="G39" s="536">
        <v>0</v>
      </c>
      <c r="H39" s="536">
        <v>0</v>
      </c>
      <c r="I39" s="535">
        <v>0</v>
      </c>
      <c r="K39" s="538" t="s">
        <v>292</v>
      </c>
      <c r="L39" s="623" t="s">
        <v>293</v>
      </c>
      <c r="M39" s="534">
        <v>0</v>
      </c>
      <c r="N39" s="535">
        <v>0</v>
      </c>
      <c r="O39" s="534">
        <v>0</v>
      </c>
      <c r="P39" s="536">
        <v>0</v>
      </c>
      <c r="Q39" s="536">
        <v>0</v>
      </c>
      <c r="R39" s="536">
        <v>0</v>
      </c>
      <c r="S39" s="535">
        <v>0</v>
      </c>
    </row>
    <row r="40" spans="1:19" ht="13.9" customHeight="1" x14ac:dyDescent="0.25">
      <c r="A40" s="488" t="s">
        <v>294</v>
      </c>
      <c r="B40" s="624" t="s">
        <v>295</v>
      </c>
      <c r="C40" s="509">
        <v>0</v>
      </c>
      <c r="D40" s="511">
        <v>0</v>
      </c>
      <c r="E40" s="509">
        <v>0</v>
      </c>
      <c r="F40" s="510">
        <v>0</v>
      </c>
      <c r="G40" s="510">
        <v>0</v>
      </c>
      <c r="H40" s="510">
        <v>0</v>
      </c>
      <c r="I40" s="511">
        <v>0</v>
      </c>
      <c r="K40" s="488" t="s">
        <v>294</v>
      </c>
      <c r="L40" s="624" t="s">
        <v>295</v>
      </c>
      <c r="M40" s="509">
        <v>0</v>
      </c>
      <c r="N40" s="511">
        <v>0</v>
      </c>
      <c r="O40" s="509">
        <v>0</v>
      </c>
      <c r="P40" s="510">
        <v>0</v>
      </c>
      <c r="Q40" s="510">
        <v>0</v>
      </c>
      <c r="R40" s="510">
        <v>0</v>
      </c>
      <c r="S40" s="511">
        <v>0</v>
      </c>
    </row>
    <row r="41" spans="1:19" ht="13.9" customHeight="1" x14ac:dyDescent="0.25">
      <c r="A41" s="488" t="s">
        <v>296</v>
      </c>
      <c r="B41" s="624" t="s">
        <v>297</v>
      </c>
      <c r="C41" s="509">
        <v>0</v>
      </c>
      <c r="D41" s="511">
        <v>0</v>
      </c>
      <c r="E41" s="509">
        <v>0</v>
      </c>
      <c r="F41" s="510">
        <v>0</v>
      </c>
      <c r="G41" s="510">
        <v>0</v>
      </c>
      <c r="H41" s="510">
        <v>0</v>
      </c>
      <c r="I41" s="511">
        <v>0</v>
      </c>
      <c r="K41" s="488" t="s">
        <v>296</v>
      </c>
      <c r="L41" s="624" t="s">
        <v>297</v>
      </c>
      <c r="M41" s="509">
        <v>0</v>
      </c>
      <c r="N41" s="511">
        <v>0</v>
      </c>
      <c r="O41" s="509">
        <v>0</v>
      </c>
      <c r="P41" s="510">
        <v>0</v>
      </c>
      <c r="Q41" s="510">
        <v>0</v>
      </c>
      <c r="R41" s="510">
        <v>0</v>
      </c>
      <c r="S41" s="511">
        <v>0</v>
      </c>
    </row>
    <row r="42" spans="1:19" ht="13.9" customHeight="1" x14ac:dyDescent="0.25">
      <c r="A42" s="488" t="s">
        <v>298</v>
      </c>
      <c r="B42" s="624" t="s">
        <v>299</v>
      </c>
      <c r="C42" s="819">
        <v>0</v>
      </c>
      <c r="D42" s="511">
        <v>0</v>
      </c>
      <c r="E42" s="509">
        <v>0</v>
      </c>
      <c r="F42" s="510">
        <v>0</v>
      </c>
      <c r="G42" s="510">
        <v>0</v>
      </c>
      <c r="H42" s="510">
        <v>0</v>
      </c>
      <c r="I42" s="511">
        <v>0</v>
      </c>
      <c r="K42" s="488" t="s">
        <v>298</v>
      </c>
      <c r="L42" s="624" t="s">
        <v>299</v>
      </c>
      <c r="M42" s="819">
        <v>0</v>
      </c>
      <c r="N42" s="511">
        <v>0</v>
      </c>
      <c r="O42" s="509">
        <v>0</v>
      </c>
      <c r="P42" s="510">
        <v>0</v>
      </c>
      <c r="Q42" s="510">
        <v>0</v>
      </c>
      <c r="R42" s="510">
        <v>0</v>
      </c>
      <c r="S42" s="511">
        <v>0</v>
      </c>
    </row>
    <row r="43" spans="1:19" ht="13.9" customHeight="1" x14ac:dyDescent="0.25">
      <c r="A43" s="539" t="s">
        <v>300</v>
      </c>
      <c r="B43" s="818" t="s">
        <v>301</v>
      </c>
      <c r="C43" s="250">
        <v>0</v>
      </c>
      <c r="D43" s="827">
        <v>0</v>
      </c>
      <c r="E43" s="509">
        <v>0</v>
      </c>
      <c r="F43" s="510">
        <v>0</v>
      </c>
      <c r="G43" s="510">
        <v>0</v>
      </c>
      <c r="H43" s="510">
        <v>0</v>
      </c>
      <c r="I43" s="511">
        <v>0</v>
      </c>
      <c r="K43" s="539" t="s">
        <v>300</v>
      </c>
      <c r="L43" s="818" t="s">
        <v>301</v>
      </c>
      <c r="M43" s="250">
        <v>0</v>
      </c>
      <c r="N43" s="827">
        <v>0</v>
      </c>
      <c r="O43" s="509">
        <v>0</v>
      </c>
      <c r="P43" s="510">
        <v>0</v>
      </c>
      <c r="Q43" s="510">
        <v>0</v>
      </c>
      <c r="R43" s="510">
        <v>0</v>
      </c>
      <c r="S43" s="511">
        <v>0</v>
      </c>
    </row>
    <row r="44" spans="1:19" ht="13.9" customHeight="1" x14ac:dyDescent="0.25">
      <c r="A44" s="542" t="s">
        <v>302</v>
      </c>
      <c r="B44" s="625" t="s">
        <v>303</v>
      </c>
      <c r="C44" s="828">
        <v>0</v>
      </c>
      <c r="D44" s="517">
        <v>0</v>
      </c>
      <c r="E44" s="515">
        <v>0</v>
      </c>
      <c r="F44" s="516">
        <v>0</v>
      </c>
      <c r="G44" s="516">
        <v>0</v>
      </c>
      <c r="H44" s="516">
        <v>0</v>
      </c>
      <c r="I44" s="517">
        <v>0</v>
      </c>
      <c r="K44" s="542" t="s">
        <v>302</v>
      </c>
      <c r="L44" s="625" t="s">
        <v>303</v>
      </c>
      <c r="M44" s="828">
        <v>0</v>
      </c>
      <c r="N44" s="517">
        <v>0</v>
      </c>
      <c r="O44" s="515">
        <v>0</v>
      </c>
      <c r="P44" s="516">
        <v>0</v>
      </c>
      <c r="Q44" s="516">
        <v>0</v>
      </c>
      <c r="R44" s="516">
        <v>0</v>
      </c>
      <c r="S44" s="517">
        <v>0</v>
      </c>
    </row>
    <row r="45" spans="1:19" ht="13.9" customHeight="1" x14ac:dyDescent="0.25">
      <c r="A45" s="546"/>
      <c r="B45" s="602"/>
      <c r="C45" s="618"/>
      <c r="D45" s="618"/>
      <c r="E45" s="618"/>
      <c r="F45" s="618"/>
      <c r="G45" s="618"/>
      <c r="H45" s="618"/>
      <c r="I45" s="619"/>
      <c r="K45" s="546"/>
      <c r="L45" s="602"/>
      <c r="M45" s="618"/>
      <c r="N45" s="618"/>
      <c r="O45" s="618"/>
      <c r="P45" s="618"/>
      <c r="Q45" s="618"/>
      <c r="R45" s="618"/>
      <c r="S45" s="619"/>
    </row>
    <row r="46" spans="1:19" ht="13.9" customHeight="1" x14ac:dyDescent="0.25">
      <c r="A46" s="540" t="s">
        <v>304</v>
      </c>
      <c r="B46" s="601" t="s">
        <v>305</v>
      </c>
      <c r="C46" s="941">
        <f>SUM(C32,C37,C39:C44)</f>
        <v>0</v>
      </c>
      <c r="D46" s="778">
        <f t="shared" ref="D46:I46" si="4">SUM(D32,D37,D39:D44)</f>
        <v>0</v>
      </c>
      <c r="E46" s="941">
        <f t="shared" si="4"/>
        <v>0</v>
      </c>
      <c r="F46" s="776">
        <f t="shared" si="4"/>
        <v>0</v>
      </c>
      <c r="G46" s="776">
        <f t="shared" si="4"/>
        <v>0</v>
      </c>
      <c r="H46" s="776">
        <f t="shared" si="4"/>
        <v>0</v>
      </c>
      <c r="I46" s="778">
        <f t="shared" si="4"/>
        <v>0</v>
      </c>
      <c r="K46" s="540" t="s">
        <v>304</v>
      </c>
      <c r="L46" s="601" t="s">
        <v>305</v>
      </c>
      <c r="M46" s="1158">
        <v>0</v>
      </c>
      <c r="N46" s="1158">
        <v>0</v>
      </c>
      <c r="O46" s="1158">
        <v>0</v>
      </c>
      <c r="P46" s="1158">
        <v>0</v>
      </c>
      <c r="Q46" s="1158">
        <v>0</v>
      </c>
      <c r="R46" s="1158">
        <v>0</v>
      </c>
      <c r="S46" s="1210">
        <v>0</v>
      </c>
    </row>
    <row r="47" spans="1:19" ht="13.9" customHeight="1" x14ac:dyDescent="0.25">
      <c r="A47" s="546"/>
      <c r="B47" s="602"/>
      <c r="C47" s="618"/>
      <c r="D47" s="618"/>
      <c r="E47" s="618"/>
      <c r="F47" s="618"/>
      <c r="G47" s="618"/>
      <c r="H47" s="618"/>
      <c r="I47" s="619"/>
      <c r="K47" s="546"/>
      <c r="L47" s="602"/>
      <c r="M47" s="618"/>
      <c r="N47" s="618"/>
      <c r="O47" s="618"/>
      <c r="P47" s="618"/>
      <c r="Q47" s="618"/>
      <c r="R47" s="618"/>
      <c r="S47" s="619"/>
    </row>
    <row r="48" spans="1:19" ht="13.9" customHeight="1" x14ac:dyDescent="0.25">
      <c r="A48" s="547">
        <v>5</v>
      </c>
      <c r="B48" s="620" t="s">
        <v>44</v>
      </c>
      <c r="C48" s="446">
        <v>0</v>
      </c>
      <c r="D48" s="447">
        <v>0</v>
      </c>
      <c r="E48" s="446">
        <v>0</v>
      </c>
      <c r="F48" s="448">
        <v>0</v>
      </c>
      <c r="G48" s="448">
        <v>0</v>
      </c>
      <c r="H48" s="448">
        <v>0</v>
      </c>
      <c r="I48" s="447">
        <v>0</v>
      </c>
      <c r="K48" s="547">
        <v>5</v>
      </c>
      <c r="L48" s="620" t="s">
        <v>44</v>
      </c>
      <c r="M48" s="446">
        <v>0</v>
      </c>
      <c r="N48" s="447">
        <v>0</v>
      </c>
      <c r="O48" s="446">
        <v>0</v>
      </c>
      <c r="P48" s="448">
        <v>0</v>
      </c>
      <c r="Q48" s="448">
        <v>0</v>
      </c>
      <c r="R48" s="448">
        <v>0</v>
      </c>
      <c r="S48" s="447">
        <v>0</v>
      </c>
    </row>
    <row r="49" spans="1:19" ht="13.9" customHeight="1" x14ac:dyDescent="0.25">
      <c r="A49" s="546"/>
      <c r="B49" s="621"/>
      <c r="C49" s="603"/>
      <c r="D49" s="603"/>
      <c r="E49" s="603"/>
      <c r="F49" s="603"/>
      <c r="G49" s="603"/>
      <c r="H49" s="603"/>
      <c r="I49" s="604"/>
      <c r="K49" s="546"/>
      <c r="L49" s="621"/>
      <c r="M49" s="603"/>
      <c r="N49" s="603"/>
      <c r="O49" s="603"/>
      <c r="P49" s="603"/>
      <c r="Q49" s="603"/>
      <c r="R49" s="603"/>
      <c r="S49" s="604"/>
    </row>
    <row r="50" spans="1:19" ht="13.9" customHeight="1" x14ac:dyDescent="0.25">
      <c r="A50" s="547">
        <v>6</v>
      </c>
      <c r="B50" s="620" t="s">
        <v>46</v>
      </c>
      <c r="C50" s="446">
        <v>0</v>
      </c>
      <c r="D50" s="447">
        <v>0</v>
      </c>
      <c r="E50" s="446">
        <v>0</v>
      </c>
      <c r="F50" s="448">
        <v>0</v>
      </c>
      <c r="G50" s="448">
        <v>0</v>
      </c>
      <c r="H50" s="448">
        <v>0</v>
      </c>
      <c r="I50" s="447">
        <v>0</v>
      </c>
      <c r="K50" s="547">
        <v>6</v>
      </c>
      <c r="L50" s="620" t="s">
        <v>46</v>
      </c>
      <c r="M50" s="446">
        <v>0</v>
      </c>
      <c r="N50" s="447">
        <v>0</v>
      </c>
      <c r="O50" s="446">
        <v>0</v>
      </c>
      <c r="P50" s="448">
        <v>0</v>
      </c>
      <c r="Q50" s="448">
        <v>0</v>
      </c>
      <c r="R50" s="448">
        <v>0</v>
      </c>
      <c r="S50" s="447">
        <v>0</v>
      </c>
    </row>
    <row r="51" spans="1:19" ht="13.9" customHeight="1" x14ac:dyDescent="0.25">
      <c r="A51" s="546"/>
      <c r="B51" s="621"/>
      <c r="C51" s="603"/>
      <c r="D51" s="603"/>
      <c r="E51" s="603"/>
      <c r="F51" s="603"/>
      <c r="G51" s="603"/>
      <c r="H51" s="603"/>
      <c r="I51" s="604"/>
      <c r="K51" s="546"/>
      <c r="L51" s="621"/>
      <c r="M51" s="603"/>
      <c r="N51" s="603"/>
      <c r="O51" s="603"/>
      <c r="P51" s="603"/>
      <c r="Q51" s="603"/>
      <c r="R51" s="603"/>
      <c r="S51" s="604"/>
    </row>
    <row r="52" spans="1:19" ht="13.9" customHeight="1" x14ac:dyDescent="0.25">
      <c r="A52" s="540">
        <v>7</v>
      </c>
      <c r="B52" s="622" t="s">
        <v>48</v>
      </c>
      <c r="C52" s="837">
        <f t="shared" ref="C52:I52" si="5">SUM(C8,C19,C25,C46,C48,C50)</f>
        <v>0</v>
      </c>
      <c r="D52" s="588">
        <f t="shared" si="5"/>
        <v>0</v>
      </c>
      <c r="E52" s="837">
        <f t="shared" si="5"/>
        <v>0</v>
      </c>
      <c r="F52" s="587">
        <f t="shared" si="5"/>
        <v>0</v>
      </c>
      <c r="G52" s="587">
        <f t="shared" si="5"/>
        <v>0</v>
      </c>
      <c r="H52" s="587">
        <f t="shared" si="5"/>
        <v>0</v>
      </c>
      <c r="I52" s="588">
        <f t="shared" si="5"/>
        <v>0</v>
      </c>
      <c r="K52" s="540">
        <v>7</v>
      </c>
      <c r="L52" s="622" t="s">
        <v>48</v>
      </c>
      <c r="M52" s="586">
        <v>0</v>
      </c>
      <c r="N52" s="586">
        <v>0</v>
      </c>
      <c r="O52" s="586">
        <v>0</v>
      </c>
      <c r="P52" s="586">
        <v>0</v>
      </c>
      <c r="Q52" s="586">
        <v>0</v>
      </c>
      <c r="R52" s="586">
        <v>0</v>
      </c>
      <c r="S52" s="1211">
        <v>0</v>
      </c>
    </row>
    <row r="53" spans="1:19" x14ac:dyDescent="0.25">
      <c r="A53" s="1"/>
      <c r="B53" s="1"/>
    </row>
    <row r="54" spans="1:19" s="46" customFormat="1" ht="13.5" x14ac:dyDescent="0.2"/>
  </sheetData>
  <mergeCells count="4">
    <mergeCell ref="M4:N4"/>
    <mergeCell ref="O4:S4"/>
    <mergeCell ref="C4:D4"/>
    <mergeCell ref="E4:I4"/>
  </mergeCells>
  <phoneticPr fontId="31" type="noConversion"/>
  <conditionalFormatting sqref="M8:S52 C19:I52 C8:I17">
    <cfRule type="cellIs" dxfId="160" priority="74" operator="equal">
      <formula>0</formula>
    </cfRule>
  </conditionalFormatting>
  <dataValidations count="1">
    <dataValidation allowBlank="1" showInputMessage="1" showErrorMessage="1" promptTitle="New row" prompt="This row has been added to the template and was not present last year, so has not been prefilled. Please complete this cell and adjust other cells as appropriate, if necessary." sqref="C18" xr:uid="{1AB435A5-A706-4D02-813F-9F5579EBB368}"/>
  </dataValidations>
  <pageMargins left="0.70866141732283472" right="0.70866141732283472" top="0.74803149606299213" bottom="0.74803149606299213" header="0.31496062992125984" footer="0.31496062992125984"/>
  <pageSetup paperSize="9" scale="54" fitToWidth="2" orientation="landscape" r:id="rId1"/>
  <colBreaks count="1" manualBreakCount="1">
    <brk id="10" max="5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BA70"/>
  <sheetViews>
    <sheetView showGridLines="0" zoomScaleNormal="100" workbookViewId="0"/>
  </sheetViews>
  <sheetFormatPr defaultColWidth="9.140625" defaultRowHeight="12.75" x14ac:dyDescent="0.2"/>
  <cols>
    <col min="1" max="1" width="5.85546875" style="2" customWidth="1"/>
    <col min="2" max="2" width="58.140625" style="1" customWidth="1"/>
    <col min="3" max="3" width="13.5703125" style="1" customWidth="1"/>
    <col min="4" max="4" width="11.42578125" style="1" customWidth="1"/>
    <col min="5" max="5" width="12" style="1" customWidth="1"/>
    <col min="6" max="6" width="11.5703125" style="1" customWidth="1"/>
    <col min="7" max="9" width="11.140625" style="1" customWidth="1"/>
    <col min="10" max="10" width="11.42578125" style="1" customWidth="1"/>
    <col min="11" max="12" width="10.85546875" style="1" customWidth="1"/>
    <col min="13" max="13" width="11.42578125" style="1" customWidth="1"/>
    <col min="14" max="14" width="12.85546875" style="1" customWidth="1"/>
    <col min="15" max="15" width="17" style="1" customWidth="1"/>
    <col min="16" max="16" width="14.5703125" style="1" customWidth="1"/>
    <col min="17" max="18" width="12.42578125" style="1" customWidth="1"/>
    <col min="19" max="20" width="11.85546875" style="1" customWidth="1"/>
    <col min="21" max="21" width="12.5703125" style="1" customWidth="1"/>
    <col min="22" max="22" width="11.140625" style="1" customWidth="1"/>
    <col min="23" max="23" width="12.42578125" style="1" customWidth="1"/>
    <col min="24" max="24" width="13" style="1" customWidth="1"/>
    <col min="25" max="26" width="11.140625" style="1" customWidth="1"/>
    <col min="27" max="28" width="9.140625" style="1"/>
    <col min="29" max="29" width="57.5703125" style="1" customWidth="1"/>
    <col min="30" max="30" width="11.28515625" style="1" customWidth="1"/>
    <col min="31" max="41" width="14.5703125" style="1" customWidth="1"/>
    <col min="42" max="42" width="18.7109375" style="1" customWidth="1"/>
    <col min="43" max="53" width="14.5703125" style="1" customWidth="1"/>
    <col min="54" max="16384" width="9.140625" style="1"/>
  </cols>
  <sheetData>
    <row r="1" spans="1:53" ht="18" x14ac:dyDescent="0.25">
      <c r="A1" s="1160" t="s">
        <v>18</v>
      </c>
      <c r="AB1" s="1161" t="s">
        <v>19</v>
      </c>
    </row>
    <row r="2" spans="1:53" customFormat="1" ht="15.75" x14ac:dyDescent="0.25">
      <c r="A2" s="953"/>
      <c r="AC2" s="1"/>
      <c r="AD2" s="1"/>
      <c r="AE2" s="987"/>
      <c r="AF2" s="1"/>
      <c r="AG2" s="1"/>
      <c r="AH2" s="1"/>
      <c r="AI2" s="1"/>
      <c r="AJ2" s="1"/>
      <c r="AK2" s="1"/>
      <c r="AL2" s="1"/>
      <c r="AM2" s="1"/>
      <c r="AN2" s="1"/>
      <c r="AO2" s="1"/>
      <c r="AP2" s="1"/>
      <c r="AQ2" s="1"/>
      <c r="AR2" s="1"/>
      <c r="AS2" s="1"/>
      <c r="AT2" s="1"/>
      <c r="AU2" s="1"/>
      <c r="AV2" s="1"/>
      <c r="AW2" s="1"/>
      <c r="AX2" s="1"/>
      <c r="AY2" s="1"/>
      <c r="AZ2" s="1"/>
      <c r="BA2" s="1"/>
    </row>
    <row r="3" spans="1:53" ht="15.75" x14ac:dyDescent="0.2">
      <c r="A3" s="954"/>
      <c r="AB3" s="1159"/>
    </row>
    <row r="4" spans="1:53" ht="15.75" customHeight="1" x14ac:dyDescent="0.2">
      <c r="A4" s="1258" t="s">
        <v>306</v>
      </c>
      <c r="B4" s="1259"/>
      <c r="C4" s="1255" t="str">
        <f>"Last audited year - Financial year ending: 2022 (Year 2)"</f>
        <v>Last audited year - Financial year ending: 2022 (Year 2)</v>
      </c>
      <c r="D4" s="1255"/>
      <c r="E4" s="1255"/>
      <c r="F4" s="1255"/>
      <c r="G4" s="1255"/>
      <c r="H4" s="1255"/>
      <c r="I4" s="1255"/>
      <c r="J4" s="1255"/>
      <c r="K4" s="1255"/>
      <c r="L4" s="1255"/>
      <c r="M4" s="1255" t="str">
        <f>"Last audited year - Financial year ending: 2022 (Year 2)"</f>
        <v>Last audited year - Financial year ending: 2022 (Year 2)</v>
      </c>
      <c r="N4" s="1255"/>
      <c r="O4" s="1255"/>
      <c r="P4" s="1255"/>
      <c r="Q4" s="1255"/>
      <c r="R4" s="1255"/>
      <c r="S4" s="1255"/>
      <c r="T4" s="1255"/>
      <c r="U4" s="1255"/>
      <c r="V4" s="1255"/>
      <c r="W4" s="1255"/>
      <c r="X4" s="1255"/>
      <c r="Y4" s="1255"/>
      <c r="Z4" s="1256"/>
      <c r="AB4" s="1258" t="s">
        <v>307</v>
      </c>
      <c r="AC4" s="1259"/>
      <c r="AD4" s="1255" t="s">
        <v>308</v>
      </c>
      <c r="AE4" s="1255"/>
      <c r="AF4" s="1255"/>
      <c r="AG4" s="1255"/>
      <c r="AH4" s="1255"/>
      <c r="AI4" s="1255"/>
      <c r="AJ4" s="1255"/>
      <c r="AK4" s="1255"/>
      <c r="AL4" s="1255"/>
      <c r="AM4" s="1255"/>
      <c r="AN4" s="1255" t="s">
        <v>308</v>
      </c>
      <c r="AO4" s="1255"/>
      <c r="AP4" s="1255"/>
      <c r="AQ4" s="1255"/>
      <c r="AR4" s="1255"/>
      <c r="AS4" s="1255"/>
      <c r="AT4" s="1255"/>
      <c r="AU4" s="1255"/>
      <c r="AV4" s="1255"/>
      <c r="AW4" s="1255"/>
      <c r="AX4" s="1255"/>
      <c r="AY4" s="1255"/>
      <c r="AZ4" s="1255"/>
      <c r="BA4" s="1256"/>
    </row>
    <row r="5" spans="1:53" ht="30.75" customHeight="1" x14ac:dyDescent="0.2">
      <c r="A5" s="1260"/>
      <c r="B5" s="1261"/>
      <c r="C5" s="1257" t="s">
        <v>309</v>
      </c>
      <c r="D5" s="1257"/>
      <c r="E5" s="1257"/>
      <c r="F5" s="1257"/>
      <c r="G5" s="1257"/>
      <c r="H5" s="1257"/>
      <c r="I5" s="1257"/>
      <c r="J5" s="1257"/>
      <c r="K5" s="1257"/>
      <c r="L5" s="1257"/>
      <c r="M5" s="57">
        <v>2</v>
      </c>
      <c r="N5" s="57">
        <v>3</v>
      </c>
      <c r="O5" s="57">
        <v>4</v>
      </c>
      <c r="P5" s="57">
        <v>5</v>
      </c>
      <c r="Q5" s="57">
        <v>6</v>
      </c>
      <c r="R5" s="57">
        <v>7</v>
      </c>
      <c r="S5" s="57">
        <v>8</v>
      </c>
      <c r="T5" s="57">
        <v>9</v>
      </c>
      <c r="U5" s="57">
        <v>10</v>
      </c>
      <c r="V5" s="57">
        <v>11</v>
      </c>
      <c r="W5" s="57">
        <v>12</v>
      </c>
      <c r="X5" s="57">
        <v>13</v>
      </c>
      <c r="Y5" s="57">
        <v>14</v>
      </c>
      <c r="Z5" s="102">
        <v>15</v>
      </c>
      <c r="AB5" s="1260"/>
      <c r="AC5" s="1261"/>
      <c r="AD5" s="1257" t="s">
        <v>310</v>
      </c>
      <c r="AE5" s="1257"/>
      <c r="AF5" s="1257"/>
      <c r="AG5" s="1257"/>
      <c r="AH5" s="1257"/>
      <c r="AI5" s="1257"/>
      <c r="AJ5" s="1257"/>
      <c r="AK5" s="1257"/>
      <c r="AL5" s="1257"/>
      <c r="AM5" s="1257"/>
      <c r="AN5" s="57">
        <v>2</v>
      </c>
      <c r="AO5" s="57">
        <v>3</v>
      </c>
      <c r="AP5" s="57">
        <v>4</v>
      </c>
      <c r="AQ5" s="57">
        <v>5</v>
      </c>
      <c r="AR5" s="57">
        <v>6</v>
      </c>
      <c r="AS5" s="57">
        <v>7</v>
      </c>
      <c r="AT5" s="57">
        <v>8</v>
      </c>
      <c r="AU5" s="57">
        <v>9</v>
      </c>
      <c r="AV5" s="57">
        <v>10</v>
      </c>
      <c r="AW5" s="57">
        <v>11</v>
      </c>
      <c r="AX5" s="57">
        <v>12</v>
      </c>
      <c r="AY5" s="57">
        <v>13</v>
      </c>
      <c r="AZ5" s="57">
        <v>14</v>
      </c>
      <c r="BA5" s="102">
        <v>15</v>
      </c>
    </row>
    <row r="6" spans="1:53" ht="13.5" x14ac:dyDescent="0.2">
      <c r="A6" s="100"/>
      <c r="B6" s="63"/>
      <c r="C6" s="107" t="s">
        <v>35</v>
      </c>
      <c r="D6" s="107" t="s">
        <v>37</v>
      </c>
      <c r="E6" s="107" t="s">
        <v>39</v>
      </c>
      <c r="F6" s="107" t="s">
        <v>41</v>
      </c>
      <c r="G6" s="107" t="s">
        <v>43</v>
      </c>
      <c r="H6" s="107" t="s">
        <v>45</v>
      </c>
      <c r="I6" s="107" t="s">
        <v>47</v>
      </c>
      <c r="J6" s="108" t="s">
        <v>94</v>
      </c>
      <c r="K6" s="107" t="s">
        <v>96</v>
      </c>
      <c r="L6" s="107" t="s">
        <v>98</v>
      </c>
      <c r="M6" s="103"/>
      <c r="N6" s="103"/>
      <c r="O6" s="103"/>
      <c r="P6" s="103"/>
      <c r="Q6" s="103"/>
      <c r="R6" s="103"/>
      <c r="S6" s="103"/>
      <c r="T6" s="103"/>
      <c r="U6" s="103"/>
      <c r="V6" s="103"/>
      <c r="W6" s="103"/>
      <c r="X6" s="103"/>
      <c r="Y6" s="103"/>
      <c r="Z6" s="104"/>
      <c r="AB6" s="100"/>
      <c r="AC6" s="63"/>
      <c r="AD6" s="107" t="s">
        <v>35</v>
      </c>
      <c r="AE6" s="107" t="s">
        <v>37</v>
      </c>
      <c r="AF6" s="107" t="s">
        <v>39</v>
      </c>
      <c r="AG6" s="107" t="s">
        <v>41</v>
      </c>
      <c r="AH6" s="107" t="s">
        <v>43</v>
      </c>
      <c r="AI6" s="107" t="s">
        <v>45</v>
      </c>
      <c r="AJ6" s="107" t="s">
        <v>47</v>
      </c>
      <c r="AK6" s="108" t="s">
        <v>94</v>
      </c>
      <c r="AL6" s="107" t="s">
        <v>96</v>
      </c>
      <c r="AM6" s="107" t="s">
        <v>98</v>
      </c>
      <c r="AN6" s="103"/>
      <c r="AO6" s="103"/>
      <c r="AP6" s="103"/>
      <c r="AQ6" s="103"/>
      <c r="AR6" s="103"/>
      <c r="AS6" s="103"/>
      <c r="AT6" s="103"/>
      <c r="AU6" s="103"/>
      <c r="AV6" s="103"/>
      <c r="AW6" s="103"/>
      <c r="AX6" s="103"/>
      <c r="AY6" s="103"/>
      <c r="AZ6" s="103"/>
      <c r="BA6" s="104"/>
    </row>
    <row r="7" spans="1:53" ht="82.5" customHeight="1" x14ac:dyDescent="0.2">
      <c r="A7" s="100"/>
      <c r="B7" s="63"/>
      <c r="C7" s="315" t="s">
        <v>311</v>
      </c>
      <c r="D7" s="315" t="s">
        <v>312</v>
      </c>
      <c r="E7" s="315" t="s">
        <v>313</v>
      </c>
      <c r="F7" s="315" t="s">
        <v>314</v>
      </c>
      <c r="G7" s="315" t="s">
        <v>315</v>
      </c>
      <c r="H7" s="315" t="s">
        <v>316</v>
      </c>
      <c r="I7" s="315" t="s">
        <v>317</v>
      </c>
      <c r="J7" s="315" t="s">
        <v>318</v>
      </c>
      <c r="K7" s="315" t="s">
        <v>319</v>
      </c>
      <c r="L7" s="315" t="s">
        <v>320</v>
      </c>
      <c r="M7" s="105" t="s">
        <v>321</v>
      </c>
      <c r="N7" s="105" t="s">
        <v>322</v>
      </c>
      <c r="O7" s="105" t="s">
        <v>323</v>
      </c>
      <c r="P7" s="105" t="s">
        <v>324</v>
      </c>
      <c r="Q7" s="105" t="s">
        <v>325</v>
      </c>
      <c r="R7" s="105" t="s">
        <v>326</v>
      </c>
      <c r="S7" s="105" t="s">
        <v>327</v>
      </c>
      <c r="T7" s="105" t="s">
        <v>328</v>
      </c>
      <c r="U7" s="105" t="s">
        <v>329</v>
      </c>
      <c r="V7" s="105" t="s">
        <v>330</v>
      </c>
      <c r="W7" s="105" t="s">
        <v>331</v>
      </c>
      <c r="X7" s="105" t="s">
        <v>332</v>
      </c>
      <c r="Y7" s="105" t="s">
        <v>333</v>
      </c>
      <c r="Z7" s="106" t="s">
        <v>320</v>
      </c>
      <c r="AB7" s="100"/>
      <c r="AC7" s="63"/>
      <c r="AD7" s="315" t="s">
        <v>311</v>
      </c>
      <c r="AE7" s="315" t="s">
        <v>312</v>
      </c>
      <c r="AF7" s="315" t="s">
        <v>313</v>
      </c>
      <c r="AG7" s="315" t="s">
        <v>314</v>
      </c>
      <c r="AH7" s="315" t="s">
        <v>315</v>
      </c>
      <c r="AI7" s="315" t="s">
        <v>316</v>
      </c>
      <c r="AJ7" s="315" t="s">
        <v>317</v>
      </c>
      <c r="AK7" s="315" t="s">
        <v>318</v>
      </c>
      <c r="AL7" s="315" t="s">
        <v>319</v>
      </c>
      <c r="AM7" s="315" t="s">
        <v>320</v>
      </c>
      <c r="AN7" s="105" t="s">
        <v>321</v>
      </c>
      <c r="AO7" s="105" t="s">
        <v>322</v>
      </c>
      <c r="AP7" s="105" t="s">
        <v>323</v>
      </c>
      <c r="AQ7" s="105" t="s">
        <v>324</v>
      </c>
      <c r="AR7" s="105" t="s">
        <v>325</v>
      </c>
      <c r="AS7" s="105" t="s">
        <v>326</v>
      </c>
      <c r="AT7" s="105" t="s">
        <v>327</v>
      </c>
      <c r="AU7" s="105" t="s">
        <v>328</v>
      </c>
      <c r="AV7" s="105" t="s">
        <v>329</v>
      </c>
      <c r="AW7" s="105" t="s">
        <v>330</v>
      </c>
      <c r="AX7" s="105" t="s">
        <v>331</v>
      </c>
      <c r="AY7" s="105" t="s">
        <v>332</v>
      </c>
      <c r="AZ7" s="105" t="s">
        <v>333</v>
      </c>
      <c r="BA7" s="106" t="s">
        <v>320</v>
      </c>
    </row>
    <row r="8" spans="1:53" ht="15" customHeight="1" x14ac:dyDescent="0.2">
      <c r="A8" s="34">
        <v>1</v>
      </c>
      <c r="B8" s="44" t="s">
        <v>334</v>
      </c>
      <c r="C8" s="423" t="s">
        <v>34</v>
      </c>
      <c r="D8" s="423" t="s">
        <v>34</v>
      </c>
      <c r="E8" s="423" t="s">
        <v>34</v>
      </c>
      <c r="F8" s="423" t="s">
        <v>34</v>
      </c>
      <c r="G8" s="423" t="s">
        <v>34</v>
      </c>
      <c r="H8" s="423" t="s">
        <v>34</v>
      </c>
      <c r="I8" s="423" t="s">
        <v>34</v>
      </c>
      <c r="J8" s="423" t="s">
        <v>34</v>
      </c>
      <c r="K8" s="423" t="s">
        <v>34</v>
      </c>
      <c r="L8" s="423" t="s">
        <v>34</v>
      </c>
      <c r="M8" s="423" t="s">
        <v>34</v>
      </c>
      <c r="N8" s="423" t="s">
        <v>34</v>
      </c>
      <c r="O8" s="423" t="s">
        <v>34</v>
      </c>
      <c r="P8" s="423" t="s">
        <v>34</v>
      </c>
      <c r="Q8" s="423" t="s">
        <v>34</v>
      </c>
      <c r="R8" s="423" t="s">
        <v>34</v>
      </c>
      <c r="S8" s="423" t="s">
        <v>34</v>
      </c>
      <c r="T8" s="423" t="s">
        <v>34</v>
      </c>
      <c r="U8" s="423" t="s">
        <v>34</v>
      </c>
      <c r="V8" s="423" t="s">
        <v>34</v>
      </c>
      <c r="W8" s="423" t="s">
        <v>34</v>
      </c>
      <c r="X8" s="423" t="s">
        <v>34</v>
      </c>
      <c r="Y8" s="423" t="s">
        <v>34</v>
      </c>
      <c r="Z8" s="424" t="s">
        <v>34</v>
      </c>
      <c r="AB8" s="34">
        <v>1</v>
      </c>
      <c r="AC8" s="44" t="s">
        <v>334</v>
      </c>
      <c r="AD8" s="423" t="s">
        <v>34</v>
      </c>
      <c r="AE8" s="423" t="s">
        <v>34</v>
      </c>
      <c r="AF8" s="423" t="s">
        <v>34</v>
      </c>
      <c r="AG8" s="423" t="s">
        <v>34</v>
      </c>
      <c r="AH8" s="423" t="s">
        <v>34</v>
      </c>
      <c r="AI8" s="423" t="s">
        <v>34</v>
      </c>
      <c r="AJ8" s="423" t="s">
        <v>34</v>
      </c>
      <c r="AK8" s="423" t="s">
        <v>34</v>
      </c>
      <c r="AL8" s="423" t="s">
        <v>34</v>
      </c>
      <c r="AM8" s="423" t="s">
        <v>34</v>
      </c>
      <c r="AN8" s="423" t="s">
        <v>34</v>
      </c>
      <c r="AO8" s="423" t="s">
        <v>34</v>
      </c>
      <c r="AP8" s="423" t="s">
        <v>34</v>
      </c>
      <c r="AQ8" s="423" t="s">
        <v>34</v>
      </c>
      <c r="AR8" s="423" t="s">
        <v>34</v>
      </c>
      <c r="AS8" s="423" t="s">
        <v>34</v>
      </c>
      <c r="AT8" s="423" t="s">
        <v>34</v>
      </c>
      <c r="AU8" s="423" t="s">
        <v>34</v>
      </c>
      <c r="AV8" s="423" t="s">
        <v>34</v>
      </c>
      <c r="AW8" s="423" t="s">
        <v>34</v>
      </c>
      <c r="AX8" s="423" t="s">
        <v>34</v>
      </c>
      <c r="AY8" s="423" t="s">
        <v>34</v>
      </c>
      <c r="AZ8" s="423" t="s">
        <v>34</v>
      </c>
      <c r="BA8" s="424" t="s">
        <v>34</v>
      </c>
    </row>
    <row r="9" spans="1:53" ht="15" customHeight="1" x14ac:dyDescent="0.2">
      <c r="A9" s="7" t="s">
        <v>35</v>
      </c>
      <c r="B9" s="116" t="s">
        <v>335</v>
      </c>
      <c r="C9" s="219">
        <v>0</v>
      </c>
      <c r="D9" s="220">
        <v>0</v>
      </c>
      <c r="E9" s="220">
        <v>0</v>
      </c>
      <c r="F9" s="220">
        <v>0</v>
      </c>
      <c r="G9" s="220">
        <v>0</v>
      </c>
      <c r="H9" s="220">
        <v>0</v>
      </c>
      <c r="I9" s="220">
        <v>0</v>
      </c>
      <c r="J9" s="220">
        <v>0</v>
      </c>
      <c r="K9" s="220">
        <v>0</v>
      </c>
      <c r="L9" s="221">
        <f t="shared" ref="L9:L53" si="0">SUM(C9:K9)</f>
        <v>0</v>
      </c>
      <c r="M9" s="222">
        <v>0</v>
      </c>
      <c r="N9" s="222">
        <v>0</v>
      </c>
      <c r="O9" s="222">
        <v>0</v>
      </c>
      <c r="P9" s="222">
        <v>0</v>
      </c>
      <c r="Q9" s="222">
        <v>0</v>
      </c>
      <c r="R9" s="222">
        <v>0</v>
      </c>
      <c r="S9" s="222">
        <v>0</v>
      </c>
      <c r="T9" s="222">
        <v>0</v>
      </c>
      <c r="U9" s="222">
        <v>0</v>
      </c>
      <c r="V9" s="222">
        <v>0</v>
      </c>
      <c r="W9" s="222">
        <v>0</v>
      </c>
      <c r="X9" s="222">
        <v>0</v>
      </c>
      <c r="Y9" s="222">
        <v>0</v>
      </c>
      <c r="Z9" s="223">
        <f t="shared" ref="Z9:Z53" si="1">SUM(L9:Y9)</f>
        <v>0</v>
      </c>
      <c r="AB9" s="7" t="s">
        <v>35</v>
      </c>
      <c r="AC9" s="116" t="s">
        <v>335</v>
      </c>
      <c r="AD9" s="219">
        <v>0</v>
      </c>
      <c r="AE9" s="220">
        <v>0</v>
      </c>
      <c r="AF9" s="220">
        <v>0</v>
      </c>
      <c r="AG9" s="220">
        <v>0</v>
      </c>
      <c r="AH9" s="220">
        <v>0</v>
      </c>
      <c r="AI9" s="220">
        <v>0</v>
      </c>
      <c r="AJ9" s="220">
        <v>0</v>
      </c>
      <c r="AK9" s="220">
        <v>0</v>
      </c>
      <c r="AL9" s="220">
        <v>0</v>
      </c>
      <c r="AM9" s="221">
        <v>0</v>
      </c>
      <c r="AN9" s="222">
        <v>0</v>
      </c>
      <c r="AO9" s="222">
        <v>0</v>
      </c>
      <c r="AP9" s="222">
        <v>0</v>
      </c>
      <c r="AQ9" s="222">
        <v>0</v>
      </c>
      <c r="AR9" s="222">
        <v>0</v>
      </c>
      <c r="AS9" s="222">
        <v>0</v>
      </c>
      <c r="AT9" s="222">
        <v>0</v>
      </c>
      <c r="AU9" s="222">
        <v>0</v>
      </c>
      <c r="AV9" s="222">
        <v>0</v>
      </c>
      <c r="AW9" s="222">
        <v>0</v>
      </c>
      <c r="AX9" s="222">
        <v>0</v>
      </c>
      <c r="AY9" s="222">
        <v>0</v>
      </c>
      <c r="AZ9" s="222">
        <v>0</v>
      </c>
      <c r="BA9" s="223">
        <v>0</v>
      </c>
    </row>
    <row r="10" spans="1:53" ht="15" customHeight="1" x14ac:dyDescent="0.2">
      <c r="A10" s="9" t="s">
        <v>37</v>
      </c>
      <c r="B10" s="118" t="s">
        <v>336</v>
      </c>
      <c r="C10" s="224">
        <v>0</v>
      </c>
      <c r="D10" s="225">
        <v>0</v>
      </c>
      <c r="E10" s="225">
        <v>0</v>
      </c>
      <c r="F10" s="225">
        <v>0</v>
      </c>
      <c r="G10" s="225">
        <v>0</v>
      </c>
      <c r="H10" s="225">
        <v>0</v>
      </c>
      <c r="I10" s="225">
        <v>0</v>
      </c>
      <c r="J10" s="225">
        <v>0</v>
      </c>
      <c r="K10" s="225">
        <v>0</v>
      </c>
      <c r="L10" s="226">
        <f t="shared" si="0"/>
        <v>0</v>
      </c>
      <c r="M10" s="227">
        <v>0</v>
      </c>
      <c r="N10" s="227">
        <v>0</v>
      </c>
      <c r="O10" s="227">
        <v>0</v>
      </c>
      <c r="P10" s="227">
        <v>0</v>
      </c>
      <c r="Q10" s="227">
        <v>0</v>
      </c>
      <c r="R10" s="227">
        <v>0</v>
      </c>
      <c r="S10" s="227">
        <v>0</v>
      </c>
      <c r="T10" s="227">
        <v>0</v>
      </c>
      <c r="U10" s="227">
        <v>0</v>
      </c>
      <c r="V10" s="227">
        <v>0</v>
      </c>
      <c r="W10" s="227">
        <v>0</v>
      </c>
      <c r="X10" s="227">
        <v>0</v>
      </c>
      <c r="Y10" s="227">
        <v>0</v>
      </c>
      <c r="Z10" s="228">
        <f t="shared" si="1"/>
        <v>0</v>
      </c>
      <c r="AB10" s="9" t="s">
        <v>37</v>
      </c>
      <c r="AC10" s="118" t="s">
        <v>336</v>
      </c>
      <c r="AD10" s="224">
        <v>0</v>
      </c>
      <c r="AE10" s="225">
        <v>0</v>
      </c>
      <c r="AF10" s="225">
        <v>0</v>
      </c>
      <c r="AG10" s="225">
        <v>0</v>
      </c>
      <c r="AH10" s="225">
        <v>0</v>
      </c>
      <c r="AI10" s="225">
        <v>0</v>
      </c>
      <c r="AJ10" s="225">
        <v>0</v>
      </c>
      <c r="AK10" s="225">
        <v>0</v>
      </c>
      <c r="AL10" s="225">
        <v>0</v>
      </c>
      <c r="AM10" s="226">
        <v>0</v>
      </c>
      <c r="AN10" s="227">
        <v>0</v>
      </c>
      <c r="AO10" s="227">
        <v>0</v>
      </c>
      <c r="AP10" s="227">
        <v>0</v>
      </c>
      <c r="AQ10" s="227">
        <v>0</v>
      </c>
      <c r="AR10" s="227">
        <v>0</v>
      </c>
      <c r="AS10" s="227">
        <v>0</v>
      </c>
      <c r="AT10" s="227">
        <v>0</v>
      </c>
      <c r="AU10" s="227">
        <v>0</v>
      </c>
      <c r="AV10" s="227">
        <v>0</v>
      </c>
      <c r="AW10" s="227">
        <v>0</v>
      </c>
      <c r="AX10" s="227">
        <v>0</v>
      </c>
      <c r="AY10" s="227">
        <v>0</v>
      </c>
      <c r="AZ10" s="227">
        <v>0</v>
      </c>
      <c r="BA10" s="228">
        <v>0</v>
      </c>
    </row>
    <row r="11" spans="1:53" ht="15" customHeight="1" x14ac:dyDescent="0.2">
      <c r="A11" s="9" t="s">
        <v>39</v>
      </c>
      <c r="B11" s="118" t="s">
        <v>337</v>
      </c>
      <c r="C11" s="224">
        <v>0</v>
      </c>
      <c r="D11" s="225">
        <v>0</v>
      </c>
      <c r="E11" s="225">
        <v>0</v>
      </c>
      <c r="F11" s="225">
        <v>0</v>
      </c>
      <c r="G11" s="225">
        <v>0</v>
      </c>
      <c r="H11" s="225">
        <v>0</v>
      </c>
      <c r="I11" s="225">
        <v>0</v>
      </c>
      <c r="J11" s="225">
        <v>0</v>
      </c>
      <c r="K11" s="225">
        <v>0</v>
      </c>
      <c r="L11" s="226">
        <f t="shared" si="0"/>
        <v>0</v>
      </c>
      <c r="M11" s="227">
        <v>0</v>
      </c>
      <c r="N11" s="227">
        <v>0</v>
      </c>
      <c r="O11" s="227">
        <v>0</v>
      </c>
      <c r="P11" s="227">
        <v>0</v>
      </c>
      <c r="Q11" s="227">
        <v>0</v>
      </c>
      <c r="R11" s="227">
        <v>0</v>
      </c>
      <c r="S11" s="227">
        <v>0</v>
      </c>
      <c r="T11" s="227">
        <v>0</v>
      </c>
      <c r="U11" s="227">
        <v>0</v>
      </c>
      <c r="V11" s="227">
        <v>0</v>
      </c>
      <c r="W11" s="227">
        <v>0</v>
      </c>
      <c r="X11" s="227">
        <v>0</v>
      </c>
      <c r="Y11" s="227">
        <v>0</v>
      </c>
      <c r="Z11" s="228">
        <f t="shared" si="1"/>
        <v>0</v>
      </c>
      <c r="AB11" s="9" t="s">
        <v>39</v>
      </c>
      <c r="AC11" s="118" t="s">
        <v>337</v>
      </c>
      <c r="AD11" s="224">
        <v>0</v>
      </c>
      <c r="AE11" s="225">
        <v>0</v>
      </c>
      <c r="AF11" s="225">
        <v>0</v>
      </c>
      <c r="AG11" s="225">
        <v>0</v>
      </c>
      <c r="AH11" s="225">
        <v>0</v>
      </c>
      <c r="AI11" s="225">
        <v>0</v>
      </c>
      <c r="AJ11" s="225">
        <v>0</v>
      </c>
      <c r="AK11" s="225">
        <v>0</v>
      </c>
      <c r="AL11" s="225">
        <v>0</v>
      </c>
      <c r="AM11" s="226">
        <v>0</v>
      </c>
      <c r="AN11" s="227">
        <v>0</v>
      </c>
      <c r="AO11" s="227">
        <v>0</v>
      </c>
      <c r="AP11" s="227">
        <v>0</v>
      </c>
      <c r="AQ11" s="227">
        <v>0</v>
      </c>
      <c r="AR11" s="227">
        <v>0</v>
      </c>
      <c r="AS11" s="227">
        <v>0</v>
      </c>
      <c r="AT11" s="227">
        <v>0</v>
      </c>
      <c r="AU11" s="227">
        <v>0</v>
      </c>
      <c r="AV11" s="227">
        <v>0</v>
      </c>
      <c r="AW11" s="227">
        <v>0</v>
      </c>
      <c r="AX11" s="227">
        <v>0</v>
      </c>
      <c r="AY11" s="227">
        <v>0</v>
      </c>
      <c r="AZ11" s="227">
        <v>0</v>
      </c>
      <c r="BA11" s="228">
        <v>0</v>
      </c>
    </row>
    <row r="12" spans="1:53" ht="15" customHeight="1" x14ac:dyDescent="0.2">
      <c r="A12" s="9" t="s">
        <v>41</v>
      </c>
      <c r="B12" s="118" t="s">
        <v>338</v>
      </c>
      <c r="C12" s="224">
        <v>0</v>
      </c>
      <c r="D12" s="225">
        <v>0</v>
      </c>
      <c r="E12" s="225">
        <v>0</v>
      </c>
      <c r="F12" s="225">
        <v>0</v>
      </c>
      <c r="G12" s="225">
        <v>0</v>
      </c>
      <c r="H12" s="225">
        <v>0</v>
      </c>
      <c r="I12" s="225">
        <v>0</v>
      </c>
      <c r="J12" s="225">
        <v>0</v>
      </c>
      <c r="K12" s="225">
        <v>0</v>
      </c>
      <c r="L12" s="226">
        <f t="shared" si="0"/>
        <v>0</v>
      </c>
      <c r="M12" s="227">
        <v>0</v>
      </c>
      <c r="N12" s="227">
        <v>0</v>
      </c>
      <c r="O12" s="227">
        <v>0</v>
      </c>
      <c r="P12" s="227">
        <v>0</v>
      </c>
      <c r="Q12" s="227">
        <v>0</v>
      </c>
      <c r="R12" s="227">
        <v>0</v>
      </c>
      <c r="S12" s="227">
        <v>0</v>
      </c>
      <c r="T12" s="227">
        <v>0</v>
      </c>
      <c r="U12" s="227">
        <v>0</v>
      </c>
      <c r="V12" s="227">
        <v>0</v>
      </c>
      <c r="W12" s="227">
        <v>0</v>
      </c>
      <c r="X12" s="227">
        <v>0</v>
      </c>
      <c r="Y12" s="227">
        <v>0</v>
      </c>
      <c r="Z12" s="228">
        <f t="shared" si="1"/>
        <v>0</v>
      </c>
      <c r="AB12" s="9" t="s">
        <v>41</v>
      </c>
      <c r="AC12" s="118" t="s">
        <v>338</v>
      </c>
      <c r="AD12" s="224">
        <v>0</v>
      </c>
      <c r="AE12" s="225">
        <v>0</v>
      </c>
      <c r="AF12" s="225">
        <v>0</v>
      </c>
      <c r="AG12" s="225">
        <v>0</v>
      </c>
      <c r="AH12" s="225">
        <v>0</v>
      </c>
      <c r="AI12" s="225">
        <v>0</v>
      </c>
      <c r="AJ12" s="225">
        <v>0</v>
      </c>
      <c r="AK12" s="225">
        <v>0</v>
      </c>
      <c r="AL12" s="225">
        <v>0</v>
      </c>
      <c r="AM12" s="226">
        <v>0</v>
      </c>
      <c r="AN12" s="227">
        <v>0</v>
      </c>
      <c r="AO12" s="227">
        <v>0</v>
      </c>
      <c r="AP12" s="227">
        <v>0</v>
      </c>
      <c r="AQ12" s="227">
        <v>0</v>
      </c>
      <c r="AR12" s="227">
        <v>0</v>
      </c>
      <c r="AS12" s="227">
        <v>0</v>
      </c>
      <c r="AT12" s="227">
        <v>0</v>
      </c>
      <c r="AU12" s="227">
        <v>0</v>
      </c>
      <c r="AV12" s="227">
        <v>0</v>
      </c>
      <c r="AW12" s="227">
        <v>0</v>
      </c>
      <c r="AX12" s="227">
        <v>0</v>
      </c>
      <c r="AY12" s="227">
        <v>0</v>
      </c>
      <c r="AZ12" s="227">
        <v>0</v>
      </c>
      <c r="BA12" s="228">
        <v>0</v>
      </c>
    </row>
    <row r="13" spans="1:53" ht="15" customHeight="1" x14ac:dyDescent="0.2">
      <c r="A13" s="9" t="s">
        <v>43</v>
      </c>
      <c r="B13" s="118" t="s">
        <v>339</v>
      </c>
      <c r="C13" s="224">
        <v>0</v>
      </c>
      <c r="D13" s="225">
        <v>0</v>
      </c>
      <c r="E13" s="225">
        <v>0</v>
      </c>
      <c r="F13" s="225">
        <v>0</v>
      </c>
      <c r="G13" s="225">
        <v>0</v>
      </c>
      <c r="H13" s="225">
        <v>0</v>
      </c>
      <c r="I13" s="225">
        <v>0</v>
      </c>
      <c r="J13" s="225">
        <v>0</v>
      </c>
      <c r="K13" s="225">
        <v>0</v>
      </c>
      <c r="L13" s="226">
        <f t="shared" si="0"/>
        <v>0</v>
      </c>
      <c r="M13" s="227">
        <v>0</v>
      </c>
      <c r="N13" s="227">
        <v>0</v>
      </c>
      <c r="O13" s="227">
        <v>0</v>
      </c>
      <c r="P13" s="227">
        <v>0</v>
      </c>
      <c r="Q13" s="227">
        <v>0</v>
      </c>
      <c r="R13" s="227">
        <v>0</v>
      </c>
      <c r="S13" s="227">
        <v>0</v>
      </c>
      <c r="T13" s="227">
        <v>0</v>
      </c>
      <c r="U13" s="227">
        <v>0</v>
      </c>
      <c r="V13" s="227">
        <v>0</v>
      </c>
      <c r="W13" s="227">
        <v>0</v>
      </c>
      <c r="X13" s="227">
        <v>0</v>
      </c>
      <c r="Y13" s="227">
        <v>0</v>
      </c>
      <c r="Z13" s="228">
        <f t="shared" si="1"/>
        <v>0</v>
      </c>
      <c r="AB13" s="9" t="s">
        <v>43</v>
      </c>
      <c r="AC13" s="118" t="s">
        <v>339</v>
      </c>
      <c r="AD13" s="224">
        <v>0</v>
      </c>
      <c r="AE13" s="225">
        <v>0</v>
      </c>
      <c r="AF13" s="225">
        <v>0</v>
      </c>
      <c r="AG13" s="225">
        <v>0</v>
      </c>
      <c r="AH13" s="225">
        <v>0</v>
      </c>
      <c r="AI13" s="225">
        <v>0</v>
      </c>
      <c r="AJ13" s="225">
        <v>0</v>
      </c>
      <c r="AK13" s="225">
        <v>0</v>
      </c>
      <c r="AL13" s="225">
        <v>0</v>
      </c>
      <c r="AM13" s="226">
        <v>0</v>
      </c>
      <c r="AN13" s="227">
        <v>0</v>
      </c>
      <c r="AO13" s="227">
        <v>0</v>
      </c>
      <c r="AP13" s="227">
        <v>0</v>
      </c>
      <c r="AQ13" s="227">
        <v>0</v>
      </c>
      <c r="AR13" s="227">
        <v>0</v>
      </c>
      <c r="AS13" s="227">
        <v>0</v>
      </c>
      <c r="AT13" s="227">
        <v>0</v>
      </c>
      <c r="AU13" s="227">
        <v>0</v>
      </c>
      <c r="AV13" s="227">
        <v>0</v>
      </c>
      <c r="AW13" s="227">
        <v>0</v>
      </c>
      <c r="AX13" s="227">
        <v>0</v>
      </c>
      <c r="AY13" s="227">
        <v>0</v>
      </c>
      <c r="AZ13" s="227">
        <v>0</v>
      </c>
      <c r="BA13" s="228">
        <v>0</v>
      </c>
    </row>
    <row r="14" spans="1:53" ht="15" customHeight="1" x14ac:dyDescent="0.2">
      <c r="A14" s="9" t="s">
        <v>45</v>
      </c>
      <c r="B14" s="118" t="s">
        <v>340</v>
      </c>
      <c r="C14" s="224">
        <v>0</v>
      </c>
      <c r="D14" s="225">
        <v>0</v>
      </c>
      <c r="E14" s="225">
        <v>0</v>
      </c>
      <c r="F14" s="225">
        <v>0</v>
      </c>
      <c r="G14" s="225">
        <v>0</v>
      </c>
      <c r="H14" s="225">
        <v>0</v>
      </c>
      <c r="I14" s="225">
        <v>0</v>
      </c>
      <c r="J14" s="225">
        <v>0</v>
      </c>
      <c r="K14" s="225">
        <v>0</v>
      </c>
      <c r="L14" s="226">
        <f t="shared" si="0"/>
        <v>0</v>
      </c>
      <c r="M14" s="227">
        <v>0</v>
      </c>
      <c r="N14" s="227">
        <v>0</v>
      </c>
      <c r="O14" s="227">
        <v>0</v>
      </c>
      <c r="P14" s="227">
        <v>0</v>
      </c>
      <c r="Q14" s="227">
        <v>0</v>
      </c>
      <c r="R14" s="227">
        <v>0</v>
      </c>
      <c r="S14" s="227">
        <v>0</v>
      </c>
      <c r="T14" s="227">
        <v>0</v>
      </c>
      <c r="U14" s="227">
        <v>0</v>
      </c>
      <c r="V14" s="227">
        <v>0</v>
      </c>
      <c r="W14" s="227">
        <v>0</v>
      </c>
      <c r="X14" s="227">
        <v>0</v>
      </c>
      <c r="Y14" s="227">
        <v>0</v>
      </c>
      <c r="Z14" s="228">
        <f t="shared" si="1"/>
        <v>0</v>
      </c>
      <c r="AB14" s="9" t="s">
        <v>45</v>
      </c>
      <c r="AC14" s="118" t="s">
        <v>340</v>
      </c>
      <c r="AD14" s="224">
        <v>0</v>
      </c>
      <c r="AE14" s="225">
        <v>0</v>
      </c>
      <c r="AF14" s="225">
        <v>0</v>
      </c>
      <c r="AG14" s="225">
        <v>0</v>
      </c>
      <c r="AH14" s="225">
        <v>0</v>
      </c>
      <c r="AI14" s="225">
        <v>0</v>
      </c>
      <c r="AJ14" s="225">
        <v>0</v>
      </c>
      <c r="AK14" s="225">
        <v>0</v>
      </c>
      <c r="AL14" s="225">
        <v>0</v>
      </c>
      <c r="AM14" s="226">
        <v>0</v>
      </c>
      <c r="AN14" s="227">
        <v>0</v>
      </c>
      <c r="AO14" s="227">
        <v>0</v>
      </c>
      <c r="AP14" s="227">
        <v>0</v>
      </c>
      <c r="AQ14" s="227">
        <v>0</v>
      </c>
      <c r="AR14" s="227">
        <v>0</v>
      </c>
      <c r="AS14" s="227">
        <v>0</v>
      </c>
      <c r="AT14" s="227">
        <v>0</v>
      </c>
      <c r="AU14" s="227">
        <v>0</v>
      </c>
      <c r="AV14" s="227">
        <v>0</v>
      </c>
      <c r="AW14" s="227">
        <v>0</v>
      </c>
      <c r="AX14" s="227">
        <v>0</v>
      </c>
      <c r="AY14" s="227">
        <v>0</v>
      </c>
      <c r="AZ14" s="227">
        <v>0</v>
      </c>
      <c r="BA14" s="228">
        <v>0</v>
      </c>
    </row>
    <row r="15" spans="1:53" ht="15" customHeight="1" x14ac:dyDescent="0.2">
      <c r="A15" s="9" t="s">
        <v>47</v>
      </c>
      <c r="B15" s="118" t="s">
        <v>341</v>
      </c>
      <c r="C15" s="224">
        <v>0</v>
      </c>
      <c r="D15" s="225">
        <v>0</v>
      </c>
      <c r="E15" s="225">
        <v>0</v>
      </c>
      <c r="F15" s="225">
        <v>0</v>
      </c>
      <c r="G15" s="225">
        <v>0</v>
      </c>
      <c r="H15" s="225">
        <v>0</v>
      </c>
      <c r="I15" s="225">
        <v>0</v>
      </c>
      <c r="J15" s="225">
        <v>0</v>
      </c>
      <c r="K15" s="225">
        <v>0</v>
      </c>
      <c r="L15" s="226">
        <f t="shared" si="0"/>
        <v>0</v>
      </c>
      <c r="M15" s="227">
        <v>0</v>
      </c>
      <c r="N15" s="227">
        <v>0</v>
      </c>
      <c r="O15" s="227">
        <v>0</v>
      </c>
      <c r="P15" s="227">
        <v>0</v>
      </c>
      <c r="Q15" s="227">
        <v>0</v>
      </c>
      <c r="R15" s="227">
        <v>0</v>
      </c>
      <c r="S15" s="227">
        <v>0</v>
      </c>
      <c r="T15" s="227">
        <v>0</v>
      </c>
      <c r="U15" s="227">
        <v>0</v>
      </c>
      <c r="V15" s="227">
        <v>0</v>
      </c>
      <c r="W15" s="227">
        <v>0</v>
      </c>
      <c r="X15" s="227">
        <v>0</v>
      </c>
      <c r="Y15" s="227">
        <v>0</v>
      </c>
      <c r="Z15" s="228">
        <f t="shared" si="1"/>
        <v>0</v>
      </c>
      <c r="AB15" s="9" t="s">
        <v>47</v>
      </c>
      <c r="AC15" s="118" t="s">
        <v>341</v>
      </c>
      <c r="AD15" s="224">
        <v>0</v>
      </c>
      <c r="AE15" s="225">
        <v>0</v>
      </c>
      <c r="AF15" s="225">
        <v>0</v>
      </c>
      <c r="AG15" s="225">
        <v>0</v>
      </c>
      <c r="AH15" s="225">
        <v>0</v>
      </c>
      <c r="AI15" s="225">
        <v>0</v>
      </c>
      <c r="AJ15" s="225">
        <v>0</v>
      </c>
      <c r="AK15" s="225">
        <v>0</v>
      </c>
      <c r="AL15" s="225">
        <v>0</v>
      </c>
      <c r="AM15" s="226">
        <v>0</v>
      </c>
      <c r="AN15" s="227">
        <v>0</v>
      </c>
      <c r="AO15" s="227">
        <v>0</v>
      </c>
      <c r="AP15" s="227">
        <v>0</v>
      </c>
      <c r="AQ15" s="227">
        <v>0</v>
      </c>
      <c r="AR15" s="227">
        <v>0</v>
      </c>
      <c r="AS15" s="227">
        <v>0</v>
      </c>
      <c r="AT15" s="227">
        <v>0</v>
      </c>
      <c r="AU15" s="227">
        <v>0</v>
      </c>
      <c r="AV15" s="227">
        <v>0</v>
      </c>
      <c r="AW15" s="227">
        <v>0</v>
      </c>
      <c r="AX15" s="227">
        <v>0</v>
      </c>
      <c r="AY15" s="227">
        <v>0</v>
      </c>
      <c r="AZ15" s="227">
        <v>0</v>
      </c>
      <c r="BA15" s="228">
        <v>0</v>
      </c>
    </row>
    <row r="16" spans="1:53" ht="15" customHeight="1" x14ac:dyDescent="0.2">
      <c r="A16" s="9" t="s">
        <v>94</v>
      </c>
      <c r="B16" s="118" t="s">
        <v>342</v>
      </c>
      <c r="C16" s="224">
        <v>0</v>
      </c>
      <c r="D16" s="225">
        <v>0</v>
      </c>
      <c r="E16" s="225">
        <v>0</v>
      </c>
      <c r="F16" s="225">
        <v>0</v>
      </c>
      <c r="G16" s="225">
        <v>0</v>
      </c>
      <c r="H16" s="225">
        <v>0</v>
      </c>
      <c r="I16" s="225">
        <v>0</v>
      </c>
      <c r="J16" s="225">
        <v>0</v>
      </c>
      <c r="K16" s="225">
        <v>0</v>
      </c>
      <c r="L16" s="226">
        <f t="shared" si="0"/>
        <v>0</v>
      </c>
      <c r="M16" s="227">
        <v>0</v>
      </c>
      <c r="N16" s="227">
        <v>0</v>
      </c>
      <c r="O16" s="227">
        <v>0</v>
      </c>
      <c r="P16" s="227">
        <v>0</v>
      </c>
      <c r="Q16" s="227">
        <v>0</v>
      </c>
      <c r="R16" s="227">
        <v>0</v>
      </c>
      <c r="S16" s="227">
        <v>0</v>
      </c>
      <c r="T16" s="227">
        <v>0</v>
      </c>
      <c r="U16" s="227">
        <v>0</v>
      </c>
      <c r="V16" s="227">
        <v>0</v>
      </c>
      <c r="W16" s="227">
        <v>0</v>
      </c>
      <c r="X16" s="227">
        <v>0</v>
      </c>
      <c r="Y16" s="227">
        <v>0</v>
      </c>
      <c r="Z16" s="228">
        <f t="shared" si="1"/>
        <v>0</v>
      </c>
      <c r="AB16" s="9" t="s">
        <v>94</v>
      </c>
      <c r="AC16" s="118" t="s">
        <v>342</v>
      </c>
      <c r="AD16" s="224">
        <v>0</v>
      </c>
      <c r="AE16" s="225">
        <v>0</v>
      </c>
      <c r="AF16" s="225">
        <v>0</v>
      </c>
      <c r="AG16" s="225">
        <v>0</v>
      </c>
      <c r="AH16" s="225">
        <v>0</v>
      </c>
      <c r="AI16" s="225">
        <v>0</v>
      </c>
      <c r="AJ16" s="225">
        <v>0</v>
      </c>
      <c r="AK16" s="225">
        <v>0</v>
      </c>
      <c r="AL16" s="225">
        <v>0</v>
      </c>
      <c r="AM16" s="226">
        <v>0</v>
      </c>
      <c r="AN16" s="227">
        <v>0</v>
      </c>
      <c r="AO16" s="227">
        <v>0</v>
      </c>
      <c r="AP16" s="227">
        <v>0</v>
      </c>
      <c r="AQ16" s="227">
        <v>0</v>
      </c>
      <c r="AR16" s="227">
        <v>0</v>
      </c>
      <c r="AS16" s="227">
        <v>0</v>
      </c>
      <c r="AT16" s="227">
        <v>0</v>
      </c>
      <c r="AU16" s="227">
        <v>0</v>
      </c>
      <c r="AV16" s="227">
        <v>0</v>
      </c>
      <c r="AW16" s="227">
        <v>0</v>
      </c>
      <c r="AX16" s="227">
        <v>0</v>
      </c>
      <c r="AY16" s="227">
        <v>0</v>
      </c>
      <c r="AZ16" s="227">
        <v>0</v>
      </c>
      <c r="BA16" s="228">
        <v>0</v>
      </c>
    </row>
    <row r="17" spans="1:53" ht="15" customHeight="1" x14ac:dyDescent="0.2">
      <c r="A17" s="9" t="s">
        <v>96</v>
      </c>
      <c r="B17" s="118" t="s">
        <v>343</v>
      </c>
      <c r="C17" s="224">
        <v>0</v>
      </c>
      <c r="D17" s="225">
        <v>0</v>
      </c>
      <c r="E17" s="225">
        <v>0</v>
      </c>
      <c r="F17" s="225">
        <v>0</v>
      </c>
      <c r="G17" s="225">
        <v>0</v>
      </c>
      <c r="H17" s="225">
        <v>0</v>
      </c>
      <c r="I17" s="225">
        <v>0</v>
      </c>
      <c r="J17" s="225">
        <v>0</v>
      </c>
      <c r="K17" s="225">
        <v>0</v>
      </c>
      <c r="L17" s="226">
        <f t="shared" si="0"/>
        <v>0</v>
      </c>
      <c r="M17" s="227">
        <v>0</v>
      </c>
      <c r="N17" s="227">
        <v>0</v>
      </c>
      <c r="O17" s="227">
        <v>0</v>
      </c>
      <c r="P17" s="227">
        <v>0</v>
      </c>
      <c r="Q17" s="227">
        <v>0</v>
      </c>
      <c r="R17" s="227">
        <v>0</v>
      </c>
      <c r="S17" s="227">
        <v>0</v>
      </c>
      <c r="T17" s="227">
        <v>0</v>
      </c>
      <c r="U17" s="227">
        <v>0</v>
      </c>
      <c r="V17" s="227">
        <v>0</v>
      </c>
      <c r="W17" s="227">
        <v>0</v>
      </c>
      <c r="X17" s="227">
        <v>0</v>
      </c>
      <c r="Y17" s="227">
        <v>0</v>
      </c>
      <c r="Z17" s="228">
        <f t="shared" si="1"/>
        <v>0</v>
      </c>
      <c r="AB17" s="9" t="s">
        <v>96</v>
      </c>
      <c r="AC17" s="118" t="s">
        <v>343</v>
      </c>
      <c r="AD17" s="224">
        <v>0</v>
      </c>
      <c r="AE17" s="225">
        <v>0</v>
      </c>
      <c r="AF17" s="225">
        <v>0</v>
      </c>
      <c r="AG17" s="225">
        <v>0</v>
      </c>
      <c r="AH17" s="225">
        <v>0</v>
      </c>
      <c r="AI17" s="225">
        <v>0</v>
      </c>
      <c r="AJ17" s="225">
        <v>0</v>
      </c>
      <c r="AK17" s="225">
        <v>0</v>
      </c>
      <c r="AL17" s="225">
        <v>0</v>
      </c>
      <c r="AM17" s="226">
        <v>0</v>
      </c>
      <c r="AN17" s="227">
        <v>0</v>
      </c>
      <c r="AO17" s="227">
        <v>0</v>
      </c>
      <c r="AP17" s="227">
        <v>0</v>
      </c>
      <c r="AQ17" s="227">
        <v>0</v>
      </c>
      <c r="AR17" s="227">
        <v>0</v>
      </c>
      <c r="AS17" s="227">
        <v>0</v>
      </c>
      <c r="AT17" s="227">
        <v>0</v>
      </c>
      <c r="AU17" s="227">
        <v>0</v>
      </c>
      <c r="AV17" s="227">
        <v>0</v>
      </c>
      <c r="AW17" s="227">
        <v>0</v>
      </c>
      <c r="AX17" s="227">
        <v>0</v>
      </c>
      <c r="AY17" s="227">
        <v>0</v>
      </c>
      <c r="AZ17" s="227">
        <v>0</v>
      </c>
      <c r="BA17" s="228">
        <v>0</v>
      </c>
    </row>
    <row r="18" spans="1:53" ht="15" customHeight="1" x14ac:dyDescent="0.2">
      <c r="A18" s="9" t="s">
        <v>98</v>
      </c>
      <c r="B18" s="118" t="s">
        <v>344</v>
      </c>
      <c r="C18" s="224">
        <v>0</v>
      </c>
      <c r="D18" s="225">
        <v>0</v>
      </c>
      <c r="E18" s="225">
        <v>0</v>
      </c>
      <c r="F18" s="225">
        <v>0</v>
      </c>
      <c r="G18" s="225">
        <v>0</v>
      </c>
      <c r="H18" s="225">
        <v>0</v>
      </c>
      <c r="I18" s="225">
        <v>0</v>
      </c>
      <c r="J18" s="225">
        <v>0</v>
      </c>
      <c r="K18" s="225">
        <v>0</v>
      </c>
      <c r="L18" s="226">
        <f t="shared" si="0"/>
        <v>0</v>
      </c>
      <c r="M18" s="227">
        <v>0</v>
      </c>
      <c r="N18" s="227">
        <v>0</v>
      </c>
      <c r="O18" s="227">
        <v>0</v>
      </c>
      <c r="P18" s="227">
        <v>0</v>
      </c>
      <c r="Q18" s="227">
        <v>0</v>
      </c>
      <c r="R18" s="227">
        <v>0</v>
      </c>
      <c r="S18" s="227">
        <v>0</v>
      </c>
      <c r="T18" s="227">
        <v>0</v>
      </c>
      <c r="U18" s="227">
        <v>0</v>
      </c>
      <c r="V18" s="227">
        <v>0</v>
      </c>
      <c r="W18" s="227">
        <v>0</v>
      </c>
      <c r="X18" s="227">
        <v>0</v>
      </c>
      <c r="Y18" s="227">
        <v>0</v>
      </c>
      <c r="Z18" s="228">
        <f t="shared" si="1"/>
        <v>0</v>
      </c>
      <c r="AB18" s="9" t="s">
        <v>98</v>
      </c>
      <c r="AC18" s="118" t="s">
        <v>344</v>
      </c>
      <c r="AD18" s="224">
        <v>0</v>
      </c>
      <c r="AE18" s="225">
        <v>0</v>
      </c>
      <c r="AF18" s="225">
        <v>0</v>
      </c>
      <c r="AG18" s="225">
        <v>0</v>
      </c>
      <c r="AH18" s="225">
        <v>0</v>
      </c>
      <c r="AI18" s="225">
        <v>0</v>
      </c>
      <c r="AJ18" s="225">
        <v>0</v>
      </c>
      <c r="AK18" s="225">
        <v>0</v>
      </c>
      <c r="AL18" s="225">
        <v>0</v>
      </c>
      <c r="AM18" s="226">
        <v>0</v>
      </c>
      <c r="AN18" s="227">
        <v>0</v>
      </c>
      <c r="AO18" s="227">
        <v>0</v>
      </c>
      <c r="AP18" s="227">
        <v>0</v>
      </c>
      <c r="AQ18" s="227">
        <v>0</v>
      </c>
      <c r="AR18" s="227">
        <v>0</v>
      </c>
      <c r="AS18" s="227">
        <v>0</v>
      </c>
      <c r="AT18" s="227">
        <v>0</v>
      </c>
      <c r="AU18" s="227">
        <v>0</v>
      </c>
      <c r="AV18" s="227">
        <v>0</v>
      </c>
      <c r="AW18" s="227">
        <v>0</v>
      </c>
      <c r="AX18" s="227">
        <v>0</v>
      </c>
      <c r="AY18" s="227">
        <v>0</v>
      </c>
      <c r="AZ18" s="227">
        <v>0</v>
      </c>
      <c r="BA18" s="228">
        <v>0</v>
      </c>
    </row>
    <row r="19" spans="1:53" ht="15" customHeight="1" x14ac:dyDescent="0.2">
      <c r="A19" s="9" t="s">
        <v>100</v>
      </c>
      <c r="B19" s="118" t="s">
        <v>345</v>
      </c>
      <c r="C19" s="224">
        <v>0</v>
      </c>
      <c r="D19" s="225">
        <v>0</v>
      </c>
      <c r="E19" s="225">
        <v>0</v>
      </c>
      <c r="F19" s="225">
        <v>0</v>
      </c>
      <c r="G19" s="225">
        <v>0</v>
      </c>
      <c r="H19" s="225">
        <v>0</v>
      </c>
      <c r="I19" s="225">
        <v>0</v>
      </c>
      <c r="J19" s="225">
        <v>0</v>
      </c>
      <c r="K19" s="225">
        <v>0</v>
      </c>
      <c r="L19" s="226">
        <f t="shared" si="0"/>
        <v>0</v>
      </c>
      <c r="M19" s="227">
        <v>0</v>
      </c>
      <c r="N19" s="227">
        <v>0</v>
      </c>
      <c r="O19" s="227">
        <v>0</v>
      </c>
      <c r="P19" s="227">
        <v>0</v>
      </c>
      <c r="Q19" s="227">
        <v>0</v>
      </c>
      <c r="R19" s="227">
        <v>0</v>
      </c>
      <c r="S19" s="227">
        <v>0</v>
      </c>
      <c r="T19" s="227">
        <v>0</v>
      </c>
      <c r="U19" s="227">
        <v>0</v>
      </c>
      <c r="V19" s="227">
        <v>0</v>
      </c>
      <c r="W19" s="227">
        <v>0</v>
      </c>
      <c r="X19" s="227">
        <v>0</v>
      </c>
      <c r="Y19" s="227">
        <v>0</v>
      </c>
      <c r="Z19" s="228">
        <f t="shared" si="1"/>
        <v>0</v>
      </c>
      <c r="AB19" s="9" t="s">
        <v>100</v>
      </c>
      <c r="AC19" s="118" t="s">
        <v>345</v>
      </c>
      <c r="AD19" s="224">
        <v>0</v>
      </c>
      <c r="AE19" s="225">
        <v>0</v>
      </c>
      <c r="AF19" s="225">
        <v>0</v>
      </c>
      <c r="AG19" s="225">
        <v>0</v>
      </c>
      <c r="AH19" s="225">
        <v>0</v>
      </c>
      <c r="AI19" s="225">
        <v>0</v>
      </c>
      <c r="AJ19" s="225">
        <v>0</v>
      </c>
      <c r="AK19" s="225">
        <v>0</v>
      </c>
      <c r="AL19" s="225">
        <v>0</v>
      </c>
      <c r="AM19" s="226">
        <v>0</v>
      </c>
      <c r="AN19" s="227">
        <v>0</v>
      </c>
      <c r="AO19" s="227">
        <v>0</v>
      </c>
      <c r="AP19" s="227">
        <v>0</v>
      </c>
      <c r="AQ19" s="227">
        <v>0</v>
      </c>
      <c r="AR19" s="227">
        <v>0</v>
      </c>
      <c r="AS19" s="227">
        <v>0</v>
      </c>
      <c r="AT19" s="227">
        <v>0</v>
      </c>
      <c r="AU19" s="227">
        <v>0</v>
      </c>
      <c r="AV19" s="227">
        <v>0</v>
      </c>
      <c r="AW19" s="227">
        <v>0</v>
      </c>
      <c r="AX19" s="227">
        <v>0</v>
      </c>
      <c r="AY19" s="227">
        <v>0</v>
      </c>
      <c r="AZ19" s="227">
        <v>0</v>
      </c>
      <c r="BA19" s="228">
        <v>0</v>
      </c>
    </row>
    <row r="20" spans="1:53" ht="15" customHeight="1" x14ac:dyDescent="0.2">
      <c r="A20" s="9" t="s">
        <v>102</v>
      </c>
      <c r="B20" s="118" t="s">
        <v>346</v>
      </c>
      <c r="C20" s="224">
        <v>0</v>
      </c>
      <c r="D20" s="225">
        <v>0</v>
      </c>
      <c r="E20" s="225">
        <v>0</v>
      </c>
      <c r="F20" s="225">
        <v>0</v>
      </c>
      <c r="G20" s="225">
        <v>0</v>
      </c>
      <c r="H20" s="225">
        <v>0</v>
      </c>
      <c r="I20" s="225">
        <v>0</v>
      </c>
      <c r="J20" s="225">
        <v>0</v>
      </c>
      <c r="K20" s="225">
        <v>0</v>
      </c>
      <c r="L20" s="226">
        <f t="shared" si="0"/>
        <v>0</v>
      </c>
      <c r="M20" s="227">
        <v>0</v>
      </c>
      <c r="N20" s="227">
        <v>0</v>
      </c>
      <c r="O20" s="227">
        <v>0</v>
      </c>
      <c r="P20" s="227">
        <v>0</v>
      </c>
      <c r="Q20" s="227">
        <v>0</v>
      </c>
      <c r="R20" s="227">
        <v>0</v>
      </c>
      <c r="S20" s="227">
        <v>0</v>
      </c>
      <c r="T20" s="227">
        <v>0</v>
      </c>
      <c r="U20" s="227">
        <v>0</v>
      </c>
      <c r="V20" s="227">
        <v>0</v>
      </c>
      <c r="W20" s="227">
        <v>0</v>
      </c>
      <c r="X20" s="227">
        <v>0</v>
      </c>
      <c r="Y20" s="227">
        <v>0</v>
      </c>
      <c r="Z20" s="228">
        <f t="shared" si="1"/>
        <v>0</v>
      </c>
      <c r="AB20" s="9" t="s">
        <v>102</v>
      </c>
      <c r="AC20" s="118" t="s">
        <v>346</v>
      </c>
      <c r="AD20" s="224">
        <v>0</v>
      </c>
      <c r="AE20" s="225">
        <v>0</v>
      </c>
      <c r="AF20" s="225">
        <v>0</v>
      </c>
      <c r="AG20" s="225">
        <v>0</v>
      </c>
      <c r="AH20" s="225">
        <v>0</v>
      </c>
      <c r="AI20" s="225">
        <v>0</v>
      </c>
      <c r="AJ20" s="225">
        <v>0</v>
      </c>
      <c r="AK20" s="225">
        <v>0</v>
      </c>
      <c r="AL20" s="225">
        <v>0</v>
      </c>
      <c r="AM20" s="226">
        <v>0</v>
      </c>
      <c r="AN20" s="227">
        <v>0</v>
      </c>
      <c r="AO20" s="227">
        <v>0</v>
      </c>
      <c r="AP20" s="227">
        <v>0</v>
      </c>
      <c r="AQ20" s="227">
        <v>0</v>
      </c>
      <c r="AR20" s="227">
        <v>0</v>
      </c>
      <c r="AS20" s="227">
        <v>0</v>
      </c>
      <c r="AT20" s="227">
        <v>0</v>
      </c>
      <c r="AU20" s="227">
        <v>0</v>
      </c>
      <c r="AV20" s="227">
        <v>0</v>
      </c>
      <c r="AW20" s="227">
        <v>0</v>
      </c>
      <c r="AX20" s="227">
        <v>0</v>
      </c>
      <c r="AY20" s="227">
        <v>0</v>
      </c>
      <c r="AZ20" s="227">
        <v>0</v>
      </c>
      <c r="BA20" s="228">
        <v>0</v>
      </c>
    </row>
    <row r="21" spans="1:53" ht="15" customHeight="1" x14ac:dyDescent="0.2">
      <c r="A21" s="9" t="s">
        <v>347</v>
      </c>
      <c r="B21" s="118" t="s">
        <v>348</v>
      </c>
      <c r="C21" s="224">
        <v>0</v>
      </c>
      <c r="D21" s="225">
        <v>0</v>
      </c>
      <c r="E21" s="225">
        <v>0</v>
      </c>
      <c r="F21" s="225">
        <v>0</v>
      </c>
      <c r="G21" s="225">
        <v>0</v>
      </c>
      <c r="H21" s="225">
        <v>0</v>
      </c>
      <c r="I21" s="225">
        <v>0</v>
      </c>
      <c r="J21" s="225">
        <v>0</v>
      </c>
      <c r="K21" s="225">
        <v>0</v>
      </c>
      <c r="L21" s="226">
        <f t="shared" si="0"/>
        <v>0</v>
      </c>
      <c r="M21" s="227">
        <v>0</v>
      </c>
      <c r="N21" s="227">
        <v>0</v>
      </c>
      <c r="O21" s="227">
        <v>0</v>
      </c>
      <c r="P21" s="227">
        <v>0</v>
      </c>
      <c r="Q21" s="227">
        <v>0</v>
      </c>
      <c r="R21" s="227">
        <v>0</v>
      </c>
      <c r="S21" s="227">
        <v>0</v>
      </c>
      <c r="T21" s="227">
        <v>0</v>
      </c>
      <c r="U21" s="227">
        <v>0</v>
      </c>
      <c r="V21" s="227">
        <v>0</v>
      </c>
      <c r="W21" s="227">
        <v>0</v>
      </c>
      <c r="X21" s="227">
        <v>0</v>
      </c>
      <c r="Y21" s="227">
        <v>0</v>
      </c>
      <c r="Z21" s="228">
        <f t="shared" si="1"/>
        <v>0</v>
      </c>
      <c r="AB21" s="9" t="s">
        <v>347</v>
      </c>
      <c r="AC21" s="118" t="s">
        <v>348</v>
      </c>
      <c r="AD21" s="224">
        <v>0</v>
      </c>
      <c r="AE21" s="225">
        <v>0</v>
      </c>
      <c r="AF21" s="225">
        <v>0</v>
      </c>
      <c r="AG21" s="225">
        <v>0</v>
      </c>
      <c r="AH21" s="225">
        <v>0</v>
      </c>
      <c r="AI21" s="225">
        <v>0</v>
      </c>
      <c r="AJ21" s="225">
        <v>0</v>
      </c>
      <c r="AK21" s="225">
        <v>0</v>
      </c>
      <c r="AL21" s="225">
        <v>0</v>
      </c>
      <c r="AM21" s="226">
        <v>0</v>
      </c>
      <c r="AN21" s="227">
        <v>0</v>
      </c>
      <c r="AO21" s="227">
        <v>0</v>
      </c>
      <c r="AP21" s="227">
        <v>0</v>
      </c>
      <c r="AQ21" s="227">
        <v>0</v>
      </c>
      <c r="AR21" s="227">
        <v>0</v>
      </c>
      <c r="AS21" s="227">
        <v>0</v>
      </c>
      <c r="AT21" s="227">
        <v>0</v>
      </c>
      <c r="AU21" s="227">
        <v>0</v>
      </c>
      <c r="AV21" s="227">
        <v>0</v>
      </c>
      <c r="AW21" s="227">
        <v>0</v>
      </c>
      <c r="AX21" s="227">
        <v>0</v>
      </c>
      <c r="AY21" s="227">
        <v>0</v>
      </c>
      <c r="AZ21" s="227">
        <v>0</v>
      </c>
      <c r="BA21" s="228">
        <v>0</v>
      </c>
    </row>
    <row r="22" spans="1:53" ht="15" customHeight="1" x14ac:dyDescent="0.2">
      <c r="A22" s="9" t="s">
        <v>349</v>
      </c>
      <c r="B22" s="118" t="s">
        <v>350</v>
      </c>
      <c r="C22" s="224">
        <v>0</v>
      </c>
      <c r="D22" s="225">
        <v>0</v>
      </c>
      <c r="E22" s="225">
        <v>0</v>
      </c>
      <c r="F22" s="225">
        <v>0</v>
      </c>
      <c r="G22" s="225">
        <v>0</v>
      </c>
      <c r="H22" s="225">
        <v>0</v>
      </c>
      <c r="I22" s="225">
        <v>0</v>
      </c>
      <c r="J22" s="225">
        <v>0</v>
      </c>
      <c r="K22" s="225">
        <v>0</v>
      </c>
      <c r="L22" s="226">
        <f t="shared" si="0"/>
        <v>0</v>
      </c>
      <c r="M22" s="227">
        <v>0</v>
      </c>
      <c r="N22" s="227">
        <v>0</v>
      </c>
      <c r="O22" s="227">
        <v>0</v>
      </c>
      <c r="P22" s="227">
        <v>0</v>
      </c>
      <c r="Q22" s="227">
        <v>0</v>
      </c>
      <c r="R22" s="227">
        <v>0</v>
      </c>
      <c r="S22" s="227">
        <v>0</v>
      </c>
      <c r="T22" s="227">
        <v>0</v>
      </c>
      <c r="U22" s="227">
        <v>0</v>
      </c>
      <c r="V22" s="227">
        <v>0</v>
      </c>
      <c r="W22" s="227">
        <v>0</v>
      </c>
      <c r="X22" s="227">
        <v>0</v>
      </c>
      <c r="Y22" s="227">
        <v>0</v>
      </c>
      <c r="Z22" s="228">
        <f t="shared" si="1"/>
        <v>0</v>
      </c>
      <c r="AB22" s="9" t="s">
        <v>349</v>
      </c>
      <c r="AC22" s="118" t="s">
        <v>350</v>
      </c>
      <c r="AD22" s="224">
        <v>0</v>
      </c>
      <c r="AE22" s="225">
        <v>0</v>
      </c>
      <c r="AF22" s="225">
        <v>0</v>
      </c>
      <c r="AG22" s="225">
        <v>0</v>
      </c>
      <c r="AH22" s="225">
        <v>0</v>
      </c>
      <c r="AI22" s="225">
        <v>0</v>
      </c>
      <c r="AJ22" s="225">
        <v>0</v>
      </c>
      <c r="AK22" s="225">
        <v>0</v>
      </c>
      <c r="AL22" s="225">
        <v>0</v>
      </c>
      <c r="AM22" s="226">
        <v>0</v>
      </c>
      <c r="AN22" s="227">
        <v>0</v>
      </c>
      <c r="AO22" s="227">
        <v>0</v>
      </c>
      <c r="AP22" s="227">
        <v>0</v>
      </c>
      <c r="AQ22" s="227">
        <v>0</v>
      </c>
      <c r="AR22" s="227">
        <v>0</v>
      </c>
      <c r="AS22" s="227">
        <v>0</v>
      </c>
      <c r="AT22" s="227">
        <v>0</v>
      </c>
      <c r="AU22" s="227">
        <v>0</v>
      </c>
      <c r="AV22" s="227">
        <v>0</v>
      </c>
      <c r="AW22" s="227">
        <v>0</v>
      </c>
      <c r="AX22" s="227">
        <v>0</v>
      </c>
      <c r="AY22" s="227">
        <v>0</v>
      </c>
      <c r="AZ22" s="227">
        <v>0</v>
      </c>
      <c r="BA22" s="228">
        <v>0</v>
      </c>
    </row>
    <row r="23" spans="1:53" ht="15" customHeight="1" x14ac:dyDescent="0.2">
      <c r="A23" s="9" t="s">
        <v>351</v>
      </c>
      <c r="B23" s="118" t="s">
        <v>352</v>
      </c>
      <c r="C23" s="224">
        <v>0</v>
      </c>
      <c r="D23" s="225">
        <v>0</v>
      </c>
      <c r="E23" s="225">
        <v>0</v>
      </c>
      <c r="F23" s="225">
        <v>0</v>
      </c>
      <c r="G23" s="225">
        <v>0</v>
      </c>
      <c r="H23" s="225">
        <v>0</v>
      </c>
      <c r="I23" s="225">
        <v>0</v>
      </c>
      <c r="J23" s="225">
        <v>0</v>
      </c>
      <c r="K23" s="225">
        <v>0</v>
      </c>
      <c r="L23" s="226">
        <f t="shared" si="0"/>
        <v>0</v>
      </c>
      <c r="M23" s="227">
        <v>0</v>
      </c>
      <c r="N23" s="227">
        <v>0</v>
      </c>
      <c r="O23" s="227">
        <v>0</v>
      </c>
      <c r="P23" s="227">
        <v>0</v>
      </c>
      <c r="Q23" s="227">
        <v>0</v>
      </c>
      <c r="R23" s="227">
        <v>0</v>
      </c>
      <c r="S23" s="227">
        <v>0</v>
      </c>
      <c r="T23" s="227">
        <v>0</v>
      </c>
      <c r="U23" s="227">
        <v>0</v>
      </c>
      <c r="V23" s="227">
        <v>0</v>
      </c>
      <c r="W23" s="227">
        <v>0</v>
      </c>
      <c r="X23" s="227">
        <v>0</v>
      </c>
      <c r="Y23" s="227">
        <v>0</v>
      </c>
      <c r="Z23" s="228">
        <f t="shared" si="1"/>
        <v>0</v>
      </c>
      <c r="AB23" s="9" t="s">
        <v>351</v>
      </c>
      <c r="AC23" s="118" t="s">
        <v>352</v>
      </c>
      <c r="AD23" s="224">
        <v>0</v>
      </c>
      <c r="AE23" s="225">
        <v>0</v>
      </c>
      <c r="AF23" s="225">
        <v>0</v>
      </c>
      <c r="AG23" s="225">
        <v>0</v>
      </c>
      <c r="AH23" s="225">
        <v>0</v>
      </c>
      <c r="AI23" s="225">
        <v>0</v>
      </c>
      <c r="AJ23" s="225">
        <v>0</v>
      </c>
      <c r="AK23" s="225">
        <v>0</v>
      </c>
      <c r="AL23" s="225">
        <v>0</v>
      </c>
      <c r="AM23" s="226">
        <v>0</v>
      </c>
      <c r="AN23" s="227">
        <v>0</v>
      </c>
      <c r="AO23" s="227">
        <v>0</v>
      </c>
      <c r="AP23" s="227">
        <v>0</v>
      </c>
      <c r="AQ23" s="227">
        <v>0</v>
      </c>
      <c r="AR23" s="227">
        <v>0</v>
      </c>
      <c r="AS23" s="227">
        <v>0</v>
      </c>
      <c r="AT23" s="227">
        <v>0</v>
      </c>
      <c r="AU23" s="227">
        <v>0</v>
      </c>
      <c r="AV23" s="227">
        <v>0</v>
      </c>
      <c r="AW23" s="227">
        <v>0</v>
      </c>
      <c r="AX23" s="227">
        <v>0</v>
      </c>
      <c r="AY23" s="227">
        <v>0</v>
      </c>
      <c r="AZ23" s="227">
        <v>0</v>
      </c>
      <c r="BA23" s="228">
        <v>0</v>
      </c>
    </row>
    <row r="24" spans="1:53" ht="15" customHeight="1" x14ac:dyDescent="0.2">
      <c r="A24" s="9" t="s">
        <v>353</v>
      </c>
      <c r="B24" s="118" t="s">
        <v>354</v>
      </c>
      <c r="C24" s="224">
        <v>0</v>
      </c>
      <c r="D24" s="225">
        <v>0</v>
      </c>
      <c r="E24" s="225">
        <v>0</v>
      </c>
      <c r="F24" s="225">
        <v>0</v>
      </c>
      <c r="G24" s="225">
        <v>0</v>
      </c>
      <c r="H24" s="225">
        <v>0</v>
      </c>
      <c r="I24" s="225">
        <v>0</v>
      </c>
      <c r="J24" s="225">
        <v>0</v>
      </c>
      <c r="K24" s="225">
        <v>0</v>
      </c>
      <c r="L24" s="226">
        <f t="shared" si="0"/>
        <v>0</v>
      </c>
      <c r="M24" s="227">
        <v>0</v>
      </c>
      <c r="N24" s="227">
        <v>0</v>
      </c>
      <c r="O24" s="227">
        <v>0</v>
      </c>
      <c r="P24" s="227">
        <v>0</v>
      </c>
      <c r="Q24" s="227">
        <v>0</v>
      </c>
      <c r="R24" s="227">
        <v>0</v>
      </c>
      <c r="S24" s="227">
        <v>0</v>
      </c>
      <c r="T24" s="227">
        <v>0</v>
      </c>
      <c r="U24" s="227">
        <v>0</v>
      </c>
      <c r="V24" s="227">
        <v>0</v>
      </c>
      <c r="W24" s="227">
        <v>0</v>
      </c>
      <c r="X24" s="227">
        <v>0</v>
      </c>
      <c r="Y24" s="227">
        <v>0</v>
      </c>
      <c r="Z24" s="228">
        <f t="shared" si="1"/>
        <v>0</v>
      </c>
      <c r="AB24" s="9" t="s">
        <v>353</v>
      </c>
      <c r="AC24" s="118" t="s">
        <v>354</v>
      </c>
      <c r="AD24" s="224">
        <v>0</v>
      </c>
      <c r="AE24" s="225">
        <v>0</v>
      </c>
      <c r="AF24" s="225">
        <v>0</v>
      </c>
      <c r="AG24" s="225">
        <v>0</v>
      </c>
      <c r="AH24" s="225">
        <v>0</v>
      </c>
      <c r="AI24" s="225">
        <v>0</v>
      </c>
      <c r="AJ24" s="225">
        <v>0</v>
      </c>
      <c r="AK24" s="225">
        <v>0</v>
      </c>
      <c r="AL24" s="225">
        <v>0</v>
      </c>
      <c r="AM24" s="226">
        <v>0</v>
      </c>
      <c r="AN24" s="227">
        <v>0</v>
      </c>
      <c r="AO24" s="227">
        <v>0</v>
      </c>
      <c r="AP24" s="227">
        <v>0</v>
      </c>
      <c r="AQ24" s="227">
        <v>0</v>
      </c>
      <c r="AR24" s="227">
        <v>0</v>
      </c>
      <c r="AS24" s="227">
        <v>0</v>
      </c>
      <c r="AT24" s="227">
        <v>0</v>
      </c>
      <c r="AU24" s="227">
        <v>0</v>
      </c>
      <c r="AV24" s="227">
        <v>0</v>
      </c>
      <c r="AW24" s="227">
        <v>0</v>
      </c>
      <c r="AX24" s="227">
        <v>0</v>
      </c>
      <c r="AY24" s="227">
        <v>0</v>
      </c>
      <c r="AZ24" s="227">
        <v>0</v>
      </c>
      <c r="BA24" s="228">
        <v>0</v>
      </c>
    </row>
    <row r="25" spans="1:53" ht="15" customHeight="1" x14ac:dyDescent="0.2">
      <c r="A25" s="9" t="s">
        <v>355</v>
      </c>
      <c r="B25" s="118" t="s">
        <v>356</v>
      </c>
      <c r="C25" s="224">
        <v>0</v>
      </c>
      <c r="D25" s="225">
        <v>0</v>
      </c>
      <c r="E25" s="225">
        <v>0</v>
      </c>
      <c r="F25" s="225">
        <v>0</v>
      </c>
      <c r="G25" s="225">
        <v>0</v>
      </c>
      <c r="H25" s="225">
        <v>0</v>
      </c>
      <c r="I25" s="225">
        <v>0</v>
      </c>
      <c r="J25" s="225">
        <v>0</v>
      </c>
      <c r="K25" s="225">
        <v>0</v>
      </c>
      <c r="L25" s="226">
        <f t="shared" si="0"/>
        <v>0</v>
      </c>
      <c r="M25" s="227">
        <v>0</v>
      </c>
      <c r="N25" s="227">
        <v>0</v>
      </c>
      <c r="O25" s="227">
        <v>0</v>
      </c>
      <c r="P25" s="227">
        <v>0</v>
      </c>
      <c r="Q25" s="227">
        <v>0</v>
      </c>
      <c r="R25" s="227">
        <v>0</v>
      </c>
      <c r="S25" s="227">
        <v>0</v>
      </c>
      <c r="T25" s="227">
        <v>0</v>
      </c>
      <c r="U25" s="227">
        <v>0</v>
      </c>
      <c r="V25" s="227">
        <v>0</v>
      </c>
      <c r="W25" s="227">
        <v>0</v>
      </c>
      <c r="X25" s="227">
        <v>0</v>
      </c>
      <c r="Y25" s="227">
        <v>0</v>
      </c>
      <c r="Z25" s="228">
        <f t="shared" si="1"/>
        <v>0</v>
      </c>
      <c r="AB25" s="9" t="s">
        <v>355</v>
      </c>
      <c r="AC25" s="118" t="s">
        <v>356</v>
      </c>
      <c r="AD25" s="224">
        <v>0</v>
      </c>
      <c r="AE25" s="225">
        <v>0</v>
      </c>
      <c r="AF25" s="225">
        <v>0</v>
      </c>
      <c r="AG25" s="225">
        <v>0</v>
      </c>
      <c r="AH25" s="225">
        <v>0</v>
      </c>
      <c r="AI25" s="225">
        <v>0</v>
      </c>
      <c r="AJ25" s="225">
        <v>0</v>
      </c>
      <c r="AK25" s="225">
        <v>0</v>
      </c>
      <c r="AL25" s="225">
        <v>0</v>
      </c>
      <c r="AM25" s="226">
        <v>0</v>
      </c>
      <c r="AN25" s="227">
        <v>0</v>
      </c>
      <c r="AO25" s="227">
        <v>0</v>
      </c>
      <c r="AP25" s="227">
        <v>0</v>
      </c>
      <c r="AQ25" s="227">
        <v>0</v>
      </c>
      <c r="AR25" s="227">
        <v>0</v>
      </c>
      <c r="AS25" s="227">
        <v>0</v>
      </c>
      <c r="AT25" s="227">
        <v>0</v>
      </c>
      <c r="AU25" s="227">
        <v>0</v>
      </c>
      <c r="AV25" s="227">
        <v>0</v>
      </c>
      <c r="AW25" s="227">
        <v>0</v>
      </c>
      <c r="AX25" s="227">
        <v>0</v>
      </c>
      <c r="AY25" s="227">
        <v>0</v>
      </c>
      <c r="AZ25" s="227">
        <v>0</v>
      </c>
      <c r="BA25" s="228">
        <v>0</v>
      </c>
    </row>
    <row r="26" spans="1:53" ht="15" customHeight="1" x14ac:dyDescent="0.2">
      <c r="A26" s="9" t="s">
        <v>357</v>
      </c>
      <c r="B26" s="118" t="s">
        <v>358</v>
      </c>
      <c r="C26" s="224">
        <v>0</v>
      </c>
      <c r="D26" s="225">
        <v>0</v>
      </c>
      <c r="E26" s="225">
        <v>0</v>
      </c>
      <c r="F26" s="225">
        <v>0</v>
      </c>
      <c r="G26" s="225">
        <v>0</v>
      </c>
      <c r="H26" s="225">
        <v>0</v>
      </c>
      <c r="I26" s="225">
        <v>0</v>
      </c>
      <c r="J26" s="225">
        <v>0</v>
      </c>
      <c r="K26" s="225">
        <v>0</v>
      </c>
      <c r="L26" s="226">
        <f t="shared" si="0"/>
        <v>0</v>
      </c>
      <c r="M26" s="227">
        <v>0</v>
      </c>
      <c r="N26" s="227">
        <v>0</v>
      </c>
      <c r="O26" s="227">
        <v>0</v>
      </c>
      <c r="P26" s="227">
        <v>0</v>
      </c>
      <c r="Q26" s="227">
        <v>0</v>
      </c>
      <c r="R26" s="227">
        <v>0</v>
      </c>
      <c r="S26" s="227">
        <v>0</v>
      </c>
      <c r="T26" s="227">
        <v>0</v>
      </c>
      <c r="U26" s="227">
        <v>0</v>
      </c>
      <c r="V26" s="227">
        <v>0</v>
      </c>
      <c r="W26" s="227">
        <v>0</v>
      </c>
      <c r="X26" s="227">
        <v>0</v>
      </c>
      <c r="Y26" s="227">
        <v>0</v>
      </c>
      <c r="Z26" s="228">
        <f t="shared" si="1"/>
        <v>0</v>
      </c>
      <c r="AB26" s="9" t="s">
        <v>357</v>
      </c>
      <c r="AC26" s="118" t="s">
        <v>358</v>
      </c>
      <c r="AD26" s="224">
        <v>0</v>
      </c>
      <c r="AE26" s="225">
        <v>0</v>
      </c>
      <c r="AF26" s="225">
        <v>0</v>
      </c>
      <c r="AG26" s="225">
        <v>0</v>
      </c>
      <c r="AH26" s="225">
        <v>0</v>
      </c>
      <c r="AI26" s="225">
        <v>0</v>
      </c>
      <c r="AJ26" s="225">
        <v>0</v>
      </c>
      <c r="AK26" s="225">
        <v>0</v>
      </c>
      <c r="AL26" s="225">
        <v>0</v>
      </c>
      <c r="AM26" s="226">
        <v>0</v>
      </c>
      <c r="AN26" s="227">
        <v>0</v>
      </c>
      <c r="AO26" s="227">
        <v>0</v>
      </c>
      <c r="AP26" s="227">
        <v>0</v>
      </c>
      <c r="AQ26" s="227">
        <v>0</v>
      </c>
      <c r="AR26" s="227">
        <v>0</v>
      </c>
      <c r="AS26" s="227">
        <v>0</v>
      </c>
      <c r="AT26" s="227">
        <v>0</v>
      </c>
      <c r="AU26" s="227">
        <v>0</v>
      </c>
      <c r="AV26" s="227">
        <v>0</v>
      </c>
      <c r="AW26" s="227">
        <v>0</v>
      </c>
      <c r="AX26" s="227">
        <v>0</v>
      </c>
      <c r="AY26" s="227">
        <v>0</v>
      </c>
      <c r="AZ26" s="227">
        <v>0</v>
      </c>
      <c r="BA26" s="228">
        <v>0</v>
      </c>
    </row>
    <row r="27" spans="1:53" ht="15" customHeight="1" x14ac:dyDescent="0.2">
      <c r="A27" s="9" t="s">
        <v>359</v>
      </c>
      <c r="B27" s="118" t="s">
        <v>360</v>
      </c>
      <c r="C27" s="224">
        <v>0</v>
      </c>
      <c r="D27" s="225">
        <v>0</v>
      </c>
      <c r="E27" s="225">
        <v>0</v>
      </c>
      <c r="F27" s="225">
        <v>0</v>
      </c>
      <c r="G27" s="225">
        <v>0</v>
      </c>
      <c r="H27" s="225">
        <v>0</v>
      </c>
      <c r="I27" s="225">
        <v>0</v>
      </c>
      <c r="J27" s="225">
        <v>0</v>
      </c>
      <c r="K27" s="225">
        <v>0</v>
      </c>
      <c r="L27" s="226">
        <f t="shared" si="0"/>
        <v>0</v>
      </c>
      <c r="M27" s="227">
        <v>0</v>
      </c>
      <c r="N27" s="227">
        <v>0</v>
      </c>
      <c r="O27" s="227">
        <v>0</v>
      </c>
      <c r="P27" s="227">
        <v>0</v>
      </c>
      <c r="Q27" s="227">
        <v>0</v>
      </c>
      <c r="R27" s="227">
        <v>0</v>
      </c>
      <c r="S27" s="227">
        <v>0</v>
      </c>
      <c r="T27" s="227">
        <v>0</v>
      </c>
      <c r="U27" s="227">
        <v>0</v>
      </c>
      <c r="V27" s="227">
        <v>0</v>
      </c>
      <c r="W27" s="227">
        <v>0</v>
      </c>
      <c r="X27" s="227">
        <v>0</v>
      </c>
      <c r="Y27" s="227">
        <v>0</v>
      </c>
      <c r="Z27" s="228">
        <f t="shared" si="1"/>
        <v>0</v>
      </c>
      <c r="AB27" s="9" t="s">
        <v>359</v>
      </c>
      <c r="AC27" s="118" t="s">
        <v>360</v>
      </c>
      <c r="AD27" s="224">
        <v>0</v>
      </c>
      <c r="AE27" s="225">
        <v>0</v>
      </c>
      <c r="AF27" s="225">
        <v>0</v>
      </c>
      <c r="AG27" s="225">
        <v>0</v>
      </c>
      <c r="AH27" s="225">
        <v>0</v>
      </c>
      <c r="AI27" s="225">
        <v>0</v>
      </c>
      <c r="AJ27" s="225">
        <v>0</v>
      </c>
      <c r="AK27" s="225">
        <v>0</v>
      </c>
      <c r="AL27" s="225">
        <v>0</v>
      </c>
      <c r="AM27" s="226">
        <v>0</v>
      </c>
      <c r="AN27" s="227">
        <v>0</v>
      </c>
      <c r="AO27" s="227">
        <v>0</v>
      </c>
      <c r="AP27" s="227">
        <v>0</v>
      </c>
      <c r="AQ27" s="227">
        <v>0</v>
      </c>
      <c r="AR27" s="227">
        <v>0</v>
      </c>
      <c r="AS27" s="227">
        <v>0</v>
      </c>
      <c r="AT27" s="227">
        <v>0</v>
      </c>
      <c r="AU27" s="227">
        <v>0</v>
      </c>
      <c r="AV27" s="227">
        <v>0</v>
      </c>
      <c r="AW27" s="227">
        <v>0</v>
      </c>
      <c r="AX27" s="227">
        <v>0</v>
      </c>
      <c r="AY27" s="227">
        <v>0</v>
      </c>
      <c r="AZ27" s="227">
        <v>0</v>
      </c>
      <c r="BA27" s="228">
        <v>0</v>
      </c>
    </row>
    <row r="28" spans="1:53" ht="15" customHeight="1" x14ac:dyDescent="0.2">
      <c r="A28" s="9" t="s">
        <v>361</v>
      </c>
      <c r="B28" s="118" t="s">
        <v>362</v>
      </c>
      <c r="C28" s="224">
        <v>0</v>
      </c>
      <c r="D28" s="225">
        <v>0</v>
      </c>
      <c r="E28" s="225">
        <v>0</v>
      </c>
      <c r="F28" s="225">
        <v>0</v>
      </c>
      <c r="G28" s="225">
        <v>0</v>
      </c>
      <c r="H28" s="225">
        <v>0</v>
      </c>
      <c r="I28" s="225">
        <v>0</v>
      </c>
      <c r="J28" s="225">
        <v>0</v>
      </c>
      <c r="K28" s="225">
        <v>0</v>
      </c>
      <c r="L28" s="226">
        <f t="shared" si="0"/>
        <v>0</v>
      </c>
      <c r="M28" s="227">
        <v>0</v>
      </c>
      <c r="N28" s="227">
        <v>0</v>
      </c>
      <c r="O28" s="227">
        <v>0</v>
      </c>
      <c r="P28" s="227">
        <v>0</v>
      </c>
      <c r="Q28" s="227">
        <v>0</v>
      </c>
      <c r="R28" s="227">
        <v>0</v>
      </c>
      <c r="S28" s="227">
        <v>0</v>
      </c>
      <c r="T28" s="227">
        <v>0</v>
      </c>
      <c r="U28" s="227">
        <v>0</v>
      </c>
      <c r="V28" s="227">
        <v>0</v>
      </c>
      <c r="W28" s="227">
        <v>0</v>
      </c>
      <c r="X28" s="227">
        <v>0</v>
      </c>
      <c r="Y28" s="227">
        <v>0</v>
      </c>
      <c r="Z28" s="228">
        <f t="shared" si="1"/>
        <v>0</v>
      </c>
      <c r="AB28" s="9" t="s">
        <v>361</v>
      </c>
      <c r="AC28" s="118" t="s">
        <v>362</v>
      </c>
      <c r="AD28" s="224">
        <v>0</v>
      </c>
      <c r="AE28" s="225">
        <v>0</v>
      </c>
      <c r="AF28" s="225">
        <v>0</v>
      </c>
      <c r="AG28" s="225">
        <v>0</v>
      </c>
      <c r="AH28" s="225">
        <v>0</v>
      </c>
      <c r="AI28" s="225">
        <v>0</v>
      </c>
      <c r="AJ28" s="225">
        <v>0</v>
      </c>
      <c r="AK28" s="225">
        <v>0</v>
      </c>
      <c r="AL28" s="225">
        <v>0</v>
      </c>
      <c r="AM28" s="226">
        <v>0</v>
      </c>
      <c r="AN28" s="227">
        <v>0</v>
      </c>
      <c r="AO28" s="227">
        <v>0</v>
      </c>
      <c r="AP28" s="227">
        <v>0</v>
      </c>
      <c r="AQ28" s="227">
        <v>0</v>
      </c>
      <c r="AR28" s="227">
        <v>0</v>
      </c>
      <c r="AS28" s="227">
        <v>0</v>
      </c>
      <c r="AT28" s="227">
        <v>0</v>
      </c>
      <c r="AU28" s="227">
        <v>0</v>
      </c>
      <c r="AV28" s="227">
        <v>0</v>
      </c>
      <c r="AW28" s="227">
        <v>0</v>
      </c>
      <c r="AX28" s="227">
        <v>0</v>
      </c>
      <c r="AY28" s="227">
        <v>0</v>
      </c>
      <c r="AZ28" s="227">
        <v>0</v>
      </c>
      <c r="BA28" s="228">
        <v>0</v>
      </c>
    </row>
    <row r="29" spans="1:53" ht="15" customHeight="1" x14ac:dyDescent="0.2">
      <c r="A29" s="9" t="s">
        <v>363</v>
      </c>
      <c r="B29" s="118" t="s">
        <v>364</v>
      </c>
      <c r="C29" s="224">
        <v>0</v>
      </c>
      <c r="D29" s="225">
        <v>0</v>
      </c>
      <c r="E29" s="225">
        <v>0</v>
      </c>
      <c r="F29" s="225">
        <v>0</v>
      </c>
      <c r="G29" s="225">
        <v>0</v>
      </c>
      <c r="H29" s="225">
        <v>0</v>
      </c>
      <c r="I29" s="225">
        <v>0</v>
      </c>
      <c r="J29" s="225">
        <v>0</v>
      </c>
      <c r="K29" s="225">
        <v>0</v>
      </c>
      <c r="L29" s="226">
        <f t="shared" si="0"/>
        <v>0</v>
      </c>
      <c r="M29" s="227">
        <v>0</v>
      </c>
      <c r="N29" s="227">
        <v>0</v>
      </c>
      <c r="O29" s="227">
        <v>0</v>
      </c>
      <c r="P29" s="227">
        <v>0</v>
      </c>
      <c r="Q29" s="227">
        <v>0</v>
      </c>
      <c r="R29" s="227">
        <v>0</v>
      </c>
      <c r="S29" s="227">
        <v>0</v>
      </c>
      <c r="T29" s="227">
        <v>0</v>
      </c>
      <c r="U29" s="227">
        <v>0</v>
      </c>
      <c r="V29" s="227">
        <v>0</v>
      </c>
      <c r="W29" s="227">
        <v>0</v>
      </c>
      <c r="X29" s="227">
        <v>0</v>
      </c>
      <c r="Y29" s="227">
        <v>0</v>
      </c>
      <c r="Z29" s="228">
        <f t="shared" si="1"/>
        <v>0</v>
      </c>
      <c r="AB29" s="9" t="s">
        <v>363</v>
      </c>
      <c r="AC29" s="118" t="s">
        <v>364</v>
      </c>
      <c r="AD29" s="224">
        <v>0</v>
      </c>
      <c r="AE29" s="225">
        <v>0</v>
      </c>
      <c r="AF29" s="225">
        <v>0</v>
      </c>
      <c r="AG29" s="225">
        <v>0</v>
      </c>
      <c r="AH29" s="225">
        <v>0</v>
      </c>
      <c r="AI29" s="225">
        <v>0</v>
      </c>
      <c r="AJ29" s="225">
        <v>0</v>
      </c>
      <c r="AK29" s="225">
        <v>0</v>
      </c>
      <c r="AL29" s="225">
        <v>0</v>
      </c>
      <c r="AM29" s="226">
        <v>0</v>
      </c>
      <c r="AN29" s="227">
        <v>0</v>
      </c>
      <c r="AO29" s="227">
        <v>0</v>
      </c>
      <c r="AP29" s="227">
        <v>0</v>
      </c>
      <c r="AQ29" s="227">
        <v>0</v>
      </c>
      <c r="AR29" s="227">
        <v>0</v>
      </c>
      <c r="AS29" s="227">
        <v>0</v>
      </c>
      <c r="AT29" s="227">
        <v>0</v>
      </c>
      <c r="AU29" s="227">
        <v>0</v>
      </c>
      <c r="AV29" s="227">
        <v>0</v>
      </c>
      <c r="AW29" s="227">
        <v>0</v>
      </c>
      <c r="AX29" s="227">
        <v>0</v>
      </c>
      <c r="AY29" s="227">
        <v>0</v>
      </c>
      <c r="AZ29" s="227">
        <v>0</v>
      </c>
      <c r="BA29" s="228">
        <v>0</v>
      </c>
    </row>
    <row r="30" spans="1:53" ht="15" customHeight="1" x14ac:dyDescent="0.2">
      <c r="A30" s="9" t="s">
        <v>365</v>
      </c>
      <c r="B30" s="118" t="s">
        <v>366</v>
      </c>
      <c r="C30" s="224">
        <v>0</v>
      </c>
      <c r="D30" s="225">
        <v>0</v>
      </c>
      <c r="E30" s="225">
        <v>0</v>
      </c>
      <c r="F30" s="225">
        <v>0</v>
      </c>
      <c r="G30" s="225">
        <v>0</v>
      </c>
      <c r="H30" s="225">
        <v>0</v>
      </c>
      <c r="I30" s="225">
        <v>0</v>
      </c>
      <c r="J30" s="225">
        <v>0</v>
      </c>
      <c r="K30" s="225">
        <v>0</v>
      </c>
      <c r="L30" s="226">
        <f t="shared" si="0"/>
        <v>0</v>
      </c>
      <c r="M30" s="227">
        <v>0</v>
      </c>
      <c r="N30" s="227">
        <v>0</v>
      </c>
      <c r="O30" s="227">
        <v>0</v>
      </c>
      <c r="P30" s="227">
        <v>0</v>
      </c>
      <c r="Q30" s="227">
        <v>0</v>
      </c>
      <c r="R30" s="227">
        <v>0</v>
      </c>
      <c r="S30" s="227">
        <v>0</v>
      </c>
      <c r="T30" s="227">
        <v>0</v>
      </c>
      <c r="U30" s="227">
        <v>0</v>
      </c>
      <c r="V30" s="227">
        <v>0</v>
      </c>
      <c r="W30" s="227">
        <v>0</v>
      </c>
      <c r="X30" s="227">
        <v>0</v>
      </c>
      <c r="Y30" s="227">
        <v>0</v>
      </c>
      <c r="Z30" s="228">
        <f t="shared" si="1"/>
        <v>0</v>
      </c>
      <c r="AB30" s="9" t="s">
        <v>365</v>
      </c>
      <c r="AC30" s="118" t="s">
        <v>366</v>
      </c>
      <c r="AD30" s="224">
        <v>0</v>
      </c>
      <c r="AE30" s="225">
        <v>0</v>
      </c>
      <c r="AF30" s="225">
        <v>0</v>
      </c>
      <c r="AG30" s="225">
        <v>0</v>
      </c>
      <c r="AH30" s="225">
        <v>0</v>
      </c>
      <c r="AI30" s="225">
        <v>0</v>
      </c>
      <c r="AJ30" s="225">
        <v>0</v>
      </c>
      <c r="AK30" s="225">
        <v>0</v>
      </c>
      <c r="AL30" s="225">
        <v>0</v>
      </c>
      <c r="AM30" s="226">
        <v>0</v>
      </c>
      <c r="AN30" s="227">
        <v>0</v>
      </c>
      <c r="AO30" s="227">
        <v>0</v>
      </c>
      <c r="AP30" s="227">
        <v>0</v>
      </c>
      <c r="AQ30" s="227">
        <v>0</v>
      </c>
      <c r="AR30" s="227">
        <v>0</v>
      </c>
      <c r="AS30" s="227">
        <v>0</v>
      </c>
      <c r="AT30" s="227">
        <v>0</v>
      </c>
      <c r="AU30" s="227">
        <v>0</v>
      </c>
      <c r="AV30" s="227">
        <v>0</v>
      </c>
      <c r="AW30" s="227">
        <v>0</v>
      </c>
      <c r="AX30" s="227">
        <v>0</v>
      </c>
      <c r="AY30" s="227">
        <v>0</v>
      </c>
      <c r="AZ30" s="227">
        <v>0</v>
      </c>
      <c r="BA30" s="228">
        <v>0</v>
      </c>
    </row>
    <row r="31" spans="1:53" ht="15" customHeight="1" x14ac:dyDescent="0.2">
      <c r="A31" s="9" t="s">
        <v>367</v>
      </c>
      <c r="B31" s="118" t="s">
        <v>368</v>
      </c>
      <c r="C31" s="224">
        <v>0</v>
      </c>
      <c r="D31" s="225">
        <v>0</v>
      </c>
      <c r="E31" s="225">
        <v>0</v>
      </c>
      <c r="F31" s="225">
        <v>0</v>
      </c>
      <c r="G31" s="225">
        <v>0</v>
      </c>
      <c r="H31" s="225">
        <v>0</v>
      </c>
      <c r="I31" s="225">
        <v>0</v>
      </c>
      <c r="J31" s="225">
        <v>0</v>
      </c>
      <c r="K31" s="225">
        <v>0</v>
      </c>
      <c r="L31" s="226">
        <f t="shared" si="0"/>
        <v>0</v>
      </c>
      <c r="M31" s="227">
        <v>0</v>
      </c>
      <c r="N31" s="227">
        <v>0</v>
      </c>
      <c r="O31" s="227">
        <v>0</v>
      </c>
      <c r="P31" s="227">
        <v>0</v>
      </c>
      <c r="Q31" s="227">
        <v>0</v>
      </c>
      <c r="R31" s="227">
        <v>0</v>
      </c>
      <c r="S31" s="227">
        <v>0</v>
      </c>
      <c r="T31" s="227">
        <v>0</v>
      </c>
      <c r="U31" s="227">
        <v>0</v>
      </c>
      <c r="V31" s="227">
        <v>0</v>
      </c>
      <c r="W31" s="227">
        <v>0</v>
      </c>
      <c r="X31" s="227">
        <v>0</v>
      </c>
      <c r="Y31" s="227">
        <v>0</v>
      </c>
      <c r="Z31" s="228">
        <f t="shared" si="1"/>
        <v>0</v>
      </c>
      <c r="AB31" s="9" t="s">
        <v>367</v>
      </c>
      <c r="AC31" s="118" t="s">
        <v>368</v>
      </c>
      <c r="AD31" s="224">
        <v>0</v>
      </c>
      <c r="AE31" s="225">
        <v>0</v>
      </c>
      <c r="AF31" s="225">
        <v>0</v>
      </c>
      <c r="AG31" s="225">
        <v>0</v>
      </c>
      <c r="AH31" s="225">
        <v>0</v>
      </c>
      <c r="AI31" s="225">
        <v>0</v>
      </c>
      <c r="AJ31" s="225">
        <v>0</v>
      </c>
      <c r="AK31" s="225">
        <v>0</v>
      </c>
      <c r="AL31" s="225">
        <v>0</v>
      </c>
      <c r="AM31" s="226">
        <v>0</v>
      </c>
      <c r="AN31" s="227">
        <v>0</v>
      </c>
      <c r="AO31" s="227">
        <v>0</v>
      </c>
      <c r="AP31" s="227">
        <v>0</v>
      </c>
      <c r="AQ31" s="227">
        <v>0</v>
      </c>
      <c r="AR31" s="227">
        <v>0</v>
      </c>
      <c r="AS31" s="227">
        <v>0</v>
      </c>
      <c r="AT31" s="227">
        <v>0</v>
      </c>
      <c r="AU31" s="227">
        <v>0</v>
      </c>
      <c r="AV31" s="227">
        <v>0</v>
      </c>
      <c r="AW31" s="227">
        <v>0</v>
      </c>
      <c r="AX31" s="227">
        <v>0</v>
      </c>
      <c r="AY31" s="227">
        <v>0</v>
      </c>
      <c r="AZ31" s="227">
        <v>0</v>
      </c>
      <c r="BA31" s="228">
        <v>0</v>
      </c>
    </row>
    <row r="32" spans="1:53" ht="15" customHeight="1" x14ac:dyDescent="0.2">
      <c r="A32" s="9" t="s">
        <v>369</v>
      </c>
      <c r="B32" s="118" t="s">
        <v>370</v>
      </c>
      <c r="C32" s="224">
        <v>0</v>
      </c>
      <c r="D32" s="225">
        <v>0</v>
      </c>
      <c r="E32" s="225">
        <v>0</v>
      </c>
      <c r="F32" s="225">
        <v>0</v>
      </c>
      <c r="G32" s="225">
        <v>0</v>
      </c>
      <c r="H32" s="225">
        <v>0</v>
      </c>
      <c r="I32" s="225">
        <v>0</v>
      </c>
      <c r="J32" s="225">
        <v>0</v>
      </c>
      <c r="K32" s="225">
        <v>0</v>
      </c>
      <c r="L32" s="226">
        <f t="shared" si="0"/>
        <v>0</v>
      </c>
      <c r="M32" s="227">
        <v>0</v>
      </c>
      <c r="N32" s="227">
        <v>0</v>
      </c>
      <c r="O32" s="227">
        <v>0</v>
      </c>
      <c r="P32" s="227">
        <v>0</v>
      </c>
      <c r="Q32" s="227">
        <v>0</v>
      </c>
      <c r="R32" s="227">
        <v>0</v>
      </c>
      <c r="S32" s="227">
        <v>0</v>
      </c>
      <c r="T32" s="227">
        <v>0</v>
      </c>
      <c r="U32" s="227">
        <v>0</v>
      </c>
      <c r="V32" s="227">
        <v>0</v>
      </c>
      <c r="W32" s="227">
        <v>0</v>
      </c>
      <c r="X32" s="227">
        <v>0</v>
      </c>
      <c r="Y32" s="227">
        <v>0</v>
      </c>
      <c r="Z32" s="228">
        <f t="shared" si="1"/>
        <v>0</v>
      </c>
      <c r="AB32" s="9" t="s">
        <v>369</v>
      </c>
      <c r="AC32" s="118" t="s">
        <v>370</v>
      </c>
      <c r="AD32" s="224">
        <v>0</v>
      </c>
      <c r="AE32" s="225">
        <v>0</v>
      </c>
      <c r="AF32" s="225">
        <v>0</v>
      </c>
      <c r="AG32" s="225">
        <v>0</v>
      </c>
      <c r="AH32" s="225">
        <v>0</v>
      </c>
      <c r="AI32" s="225">
        <v>0</v>
      </c>
      <c r="AJ32" s="225">
        <v>0</v>
      </c>
      <c r="AK32" s="225">
        <v>0</v>
      </c>
      <c r="AL32" s="225">
        <v>0</v>
      </c>
      <c r="AM32" s="226">
        <v>0</v>
      </c>
      <c r="AN32" s="227">
        <v>0</v>
      </c>
      <c r="AO32" s="227">
        <v>0</v>
      </c>
      <c r="AP32" s="227">
        <v>0</v>
      </c>
      <c r="AQ32" s="227">
        <v>0</v>
      </c>
      <c r="AR32" s="227">
        <v>0</v>
      </c>
      <c r="AS32" s="227">
        <v>0</v>
      </c>
      <c r="AT32" s="227">
        <v>0</v>
      </c>
      <c r="AU32" s="227">
        <v>0</v>
      </c>
      <c r="AV32" s="227">
        <v>0</v>
      </c>
      <c r="AW32" s="227">
        <v>0</v>
      </c>
      <c r="AX32" s="227">
        <v>0</v>
      </c>
      <c r="AY32" s="227">
        <v>0</v>
      </c>
      <c r="AZ32" s="227">
        <v>0</v>
      </c>
      <c r="BA32" s="228">
        <v>0</v>
      </c>
    </row>
    <row r="33" spans="1:53" ht="15" customHeight="1" x14ac:dyDescent="0.2">
      <c r="A33" s="9" t="s">
        <v>371</v>
      </c>
      <c r="B33" s="118" t="s">
        <v>372</v>
      </c>
      <c r="C33" s="224">
        <v>0</v>
      </c>
      <c r="D33" s="225">
        <v>0</v>
      </c>
      <c r="E33" s="225">
        <v>0</v>
      </c>
      <c r="F33" s="225">
        <v>0</v>
      </c>
      <c r="G33" s="225">
        <v>0</v>
      </c>
      <c r="H33" s="225">
        <v>0</v>
      </c>
      <c r="I33" s="225">
        <v>0</v>
      </c>
      <c r="J33" s="225">
        <v>0</v>
      </c>
      <c r="K33" s="225">
        <v>0</v>
      </c>
      <c r="L33" s="226">
        <f t="shared" si="0"/>
        <v>0</v>
      </c>
      <c r="M33" s="227">
        <v>0</v>
      </c>
      <c r="N33" s="227">
        <v>0</v>
      </c>
      <c r="O33" s="227">
        <v>0</v>
      </c>
      <c r="P33" s="227">
        <v>0</v>
      </c>
      <c r="Q33" s="227">
        <v>0</v>
      </c>
      <c r="R33" s="227">
        <v>0</v>
      </c>
      <c r="S33" s="227">
        <v>0</v>
      </c>
      <c r="T33" s="227">
        <v>0</v>
      </c>
      <c r="U33" s="227">
        <v>0</v>
      </c>
      <c r="V33" s="227">
        <v>0</v>
      </c>
      <c r="W33" s="227">
        <v>0</v>
      </c>
      <c r="X33" s="227">
        <v>0</v>
      </c>
      <c r="Y33" s="227">
        <v>0</v>
      </c>
      <c r="Z33" s="228">
        <f t="shared" si="1"/>
        <v>0</v>
      </c>
      <c r="AB33" s="9" t="s">
        <v>371</v>
      </c>
      <c r="AC33" s="118" t="s">
        <v>372</v>
      </c>
      <c r="AD33" s="224">
        <v>0</v>
      </c>
      <c r="AE33" s="225">
        <v>0</v>
      </c>
      <c r="AF33" s="225">
        <v>0</v>
      </c>
      <c r="AG33" s="225">
        <v>0</v>
      </c>
      <c r="AH33" s="225">
        <v>0</v>
      </c>
      <c r="AI33" s="225">
        <v>0</v>
      </c>
      <c r="AJ33" s="225">
        <v>0</v>
      </c>
      <c r="AK33" s="225">
        <v>0</v>
      </c>
      <c r="AL33" s="225">
        <v>0</v>
      </c>
      <c r="AM33" s="226">
        <v>0</v>
      </c>
      <c r="AN33" s="227">
        <v>0</v>
      </c>
      <c r="AO33" s="227">
        <v>0</v>
      </c>
      <c r="AP33" s="227">
        <v>0</v>
      </c>
      <c r="AQ33" s="227">
        <v>0</v>
      </c>
      <c r="AR33" s="227">
        <v>0</v>
      </c>
      <c r="AS33" s="227">
        <v>0</v>
      </c>
      <c r="AT33" s="227">
        <v>0</v>
      </c>
      <c r="AU33" s="227">
        <v>0</v>
      </c>
      <c r="AV33" s="227">
        <v>0</v>
      </c>
      <c r="AW33" s="227">
        <v>0</v>
      </c>
      <c r="AX33" s="227">
        <v>0</v>
      </c>
      <c r="AY33" s="227">
        <v>0</v>
      </c>
      <c r="AZ33" s="227">
        <v>0</v>
      </c>
      <c r="BA33" s="228">
        <v>0</v>
      </c>
    </row>
    <row r="34" spans="1:53" ht="15" customHeight="1" x14ac:dyDescent="0.2">
      <c r="A34" s="9" t="s">
        <v>373</v>
      </c>
      <c r="B34" s="118" t="s">
        <v>374</v>
      </c>
      <c r="C34" s="224">
        <v>0</v>
      </c>
      <c r="D34" s="225">
        <v>0</v>
      </c>
      <c r="E34" s="225">
        <v>0</v>
      </c>
      <c r="F34" s="225">
        <v>0</v>
      </c>
      <c r="G34" s="225">
        <v>0</v>
      </c>
      <c r="H34" s="225">
        <v>0</v>
      </c>
      <c r="I34" s="225">
        <v>0</v>
      </c>
      <c r="J34" s="225">
        <v>0</v>
      </c>
      <c r="K34" s="225">
        <v>0</v>
      </c>
      <c r="L34" s="226">
        <f t="shared" si="0"/>
        <v>0</v>
      </c>
      <c r="M34" s="227">
        <v>0</v>
      </c>
      <c r="N34" s="227">
        <v>0</v>
      </c>
      <c r="O34" s="227">
        <v>0</v>
      </c>
      <c r="P34" s="227">
        <v>0</v>
      </c>
      <c r="Q34" s="227">
        <v>0</v>
      </c>
      <c r="R34" s="227">
        <v>0</v>
      </c>
      <c r="S34" s="227">
        <v>0</v>
      </c>
      <c r="T34" s="227">
        <v>0</v>
      </c>
      <c r="U34" s="227">
        <v>0</v>
      </c>
      <c r="V34" s="227">
        <v>0</v>
      </c>
      <c r="W34" s="227">
        <v>0</v>
      </c>
      <c r="X34" s="227">
        <v>0</v>
      </c>
      <c r="Y34" s="227">
        <v>0</v>
      </c>
      <c r="Z34" s="228">
        <f t="shared" si="1"/>
        <v>0</v>
      </c>
      <c r="AB34" s="9" t="s">
        <v>373</v>
      </c>
      <c r="AC34" s="118" t="s">
        <v>374</v>
      </c>
      <c r="AD34" s="224">
        <v>0</v>
      </c>
      <c r="AE34" s="225">
        <v>0</v>
      </c>
      <c r="AF34" s="225">
        <v>0</v>
      </c>
      <c r="AG34" s="225">
        <v>0</v>
      </c>
      <c r="AH34" s="225">
        <v>0</v>
      </c>
      <c r="AI34" s="225">
        <v>0</v>
      </c>
      <c r="AJ34" s="225">
        <v>0</v>
      </c>
      <c r="AK34" s="225">
        <v>0</v>
      </c>
      <c r="AL34" s="225">
        <v>0</v>
      </c>
      <c r="AM34" s="226">
        <v>0</v>
      </c>
      <c r="AN34" s="227">
        <v>0</v>
      </c>
      <c r="AO34" s="227">
        <v>0</v>
      </c>
      <c r="AP34" s="227">
        <v>0</v>
      </c>
      <c r="AQ34" s="227">
        <v>0</v>
      </c>
      <c r="AR34" s="227">
        <v>0</v>
      </c>
      <c r="AS34" s="227">
        <v>0</v>
      </c>
      <c r="AT34" s="227">
        <v>0</v>
      </c>
      <c r="AU34" s="227">
        <v>0</v>
      </c>
      <c r="AV34" s="227">
        <v>0</v>
      </c>
      <c r="AW34" s="227">
        <v>0</v>
      </c>
      <c r="AX34" s="227">
        <v>0</v>
      </c>
      <c r="AY34" s="227">
        <v>0</v>
      </c>
      <c r="AZ34" s="227">
        <v>0</v>
      </c>
      <c r="BA34" s="228">
        <v>0</v>
      </c>
    </row>
    <row r="35" spans="1:53" ht="15" customHeight="1" x14ac:dyDescent="0.2">
      <c r="A35" s="9" t="s">
        <v>375</v>
      </c>
      <c r="B35" s="118" t="s">
        <v>376</v>
      </c>
      <c r="C35" s="224">
        <v>0</v>
      </c>
      <c r="D35" s="225">
        <v>0</v>
      </c>
      <c r="E35" s="225">
        <v>0</v>
      </c>
      <c r="F35" s="225">
        <v>0</v>
      </c>
      <c r="G35" s="225">
        <v>0</v>
      </c>
      <c r="H35" s="225">
        <v>0</v>
      </c>
      <c r="I35" s="225">
        <v>0</v>
      </c>
      <c r="J35" s="225">
        <v>0</v>
      </c>
      <c r="K35" s="225">
        <v>0</v>
      </c>
      <c r="L35" s="226">
        <f t="shared" si="0"/>
        <v>0</v>
      </c>
      <c r="M35" s="227">
        <v>0</v>
      </c>
      <c r="N35" s="227">
        <v>0</v>
      </c>
      <c r="O35" s="227">
        <v>0</v>
      </c>
      <c r="P35" s="227">
        <v>0</v>
      </c>
      <c r="Q35" s="227">
        <v>0</v>
      </c>
      <c r="R35" s="227">
        <v>0</v>
      </c>
      <c r="S35" s="227">
        <v>0</v>
      </c>
      <c r="T35" s="227">
        <v>0</v>
      </c>
      <c r="U35" s="227">
        <v>0</v>
      </c>
      <c r="V35" s="227">
        <v>0</v>
      </c>
      <c r="W35" s="227">
        <v>0</v>
      </c>
      <c r="X35" s="227">
        <v>0</v>
      </c>
      <c r="Y35" s="227">
        <v>0</v>
      </c>
      <c r="Z35" s="228">
        <f t="shared" si="1"/>
        <v>0</v>
      </c>
      <c r="AB35" s="9" t="s">
        <v>375</v>
      </c>
      <c r="AC35" s="118" t="s">
        <v>376</v>
      </c>
      <c r="AD35" s="224">
        <v>0</v>
      </c>
      <c r="AE35" s="225">
        <v>0</v>
      </c>
      <c r="AF35" s="225">
        <v>0</v>
      </c>
      <c r="AG35" s="225">
        <v>0</v>
      </c>
      <c r="AH35" s="225">
        <v>0</v>
      </c>
      <c r="AI35" s="225">
        <v>0</v>
      </c>
      <c r="AJ35" s="225">
        <v>0</v>
      </c>
      <c r="AK35" s="225">
        <v>0</v>
      </c>
      <c r="AL35" s="225">
        <v>0</v>
      </c>
      <c r="AM35" s="226">
        <v>0</v>
      </c>
      <c r="AN35" s="227">
        <v>0</v>
      </c>
      <c r="AO35" s="227">
        <v>0</v>
      </c>
      <c r="AP35" s="227">
        <v>0</v>
      </c>
      <c r="AQ35" s="227">
        <v>0</v>
      </c>
      <c r="AR35" s="227">
        <v>0</v>
      </c>
      <c r="AS35" s="227">
        <v>0</v>
      </c>
      <c r="AT35" s="227">
        <v>0</v>
      </c>
      <c r="AU35" s="227">
        <v>0</v>
      </c>
      <c r="AV35" s="227">
        <v>0</v>
      </c>
      <c r="AW35" s="227">
        <v>0</v>
      </c>
      <c r="AX35" s="227">
        <v>0</v>
      </c>
      <c r="AY35" s="227">
        <v>0</v>
      </c>
      <c r="AZ35" s="227">
        <v>0</v>
      </c>
      <c r="BA35" s="228">
        <v>0</v>
      </c>
    </row>
    <row r="36" spans="1:53" ht="15" customHeight="1" x14ac:dyDescent="0.2">
      <c r="A36" s="9" t="s">
        <v>377</v>
      </c>
      <c r="B36" s="118" t="s">
        <v>378</v>
      </c>
      <c r="C36" s="224">
        <v>0</v>
      </c>
      <c r="D36" s="225">
        <v>0</v>
      </c>
      <c r="E36" s="225">
        <v>0</v>
      </c>
      <c r="F36" s="225">
        <v>0</v>
      </c>
      <c r="G36" s="225">
        <v>0</v>
      </c>
      <c r="H36" s="225">
        <v>0</v>
      </c>
      <c r="I36" s="225">
        <v>0</v>
      </c>
      <c r="J36" s="225">
        <v>0</v>
      </c>
      <c r="K36" s="225">
        <v>0</v>
      </c>
      <c r="L36" s="226">
        <f t="shared" si="0"/>
        <v>0</v>
      </c>
      <c r="M36" s="227">
        <v>0</v>
      </c>
      <c r="N36" s="227">
        <v>0</v>
      </c>
      <c r="O36" s="227">
        <v>0</v>
      </c>
      <c r="P36" s="227">
        <v>0</v>
      </c>
      <c r="Q36" s="227">
        <v>0</v>
      </c>
      <c r="R36" s="227">
        <v>0</v>
      </c>
      <c r="S36" s="227">
        <v>0</v>
      </c>
      <c r="T36" s="227">
        <v>0</v>
      </c>
      <c r="U36" s="227">
        <v>0</v>
      </c>
      <c r="V36" s="227">
        <v>0</v>
      </c>
      <c r="W36" s="227">
        <v>0</v>
      </c>
      <c r="X36" s="227">
        <v>0</v>
      </c>
      <c r="Y36" s="227">
        <v>0</v>
      </c>
      <c r="Z36" s="228">
        <f t="shared" si="1"/>
        <v>0</v>
      </c>
      <c r="AB36" s="9" t="s">
        <v>377</v>
      </c>
      <c r="AC36" s="118" t="s">
        <v>378</v>
      </c>
      <c r="AD36" s="224">
        <v>0</v>
      </c>
      <c r="AE36" s="225">
        <v>0</v>
      </c>
      <c r="AF36" s="225">
        <v>0</v>
      </c>
      <c r="AG36" s="225">
        <v>0</v>
      </c>
      <c r="AH36" s="225">
        <v>0</v>
      </c>
      <c r="AI36" s="225">
        <v>0</v>
      </c>
      <c r="AJ36" s="225">
        <v>0</v>
      </c>
      <c r="AK36" s="225">
        <v>0</v>
      </c>
      <c r="AL36" s="225">
        <v>0</v>
      </c>
      <c r="AM36" s="226">
        <v>0</v>
      </c>
      <c r="AN36" s="227">
        <v>0</v>
      </c>
      <c r="AO36" s="227">
        <v>0</v>
      </c>
      <c r="AP36" s="227">
        <v>0</v>
      </c>
      <c r="AQ36" s="227">
        <v>0</v>
      </c>
      <c r="AR36" s="227">
        <v>0</v>
      </c>
      <c r="AS36" s="227">
        <v>0</v>
      </c>
      <c r="AT36" s="227">
        <v>0</v>
      </c>
      <c r="AU36" s="227">
        <v>0</v>
      </c>
      <c r="AV36" s="227">
        <v>0</v>
      </c>
      <c r="AW36" s="227">
        <v>0</v>
      </c>
      <c r="AX36" s="227">
        <v>0</v>
      </c>
      <c r="AY36" s="227">
        <v>0</v>
      </c>
      <c r="AZ36" s="227">
        <v>0</v>
      </c>
      <c r="BA36" s="228">
        <v>0</v>
      </c>
    </row>
    <row r="37" spans="1:53" ht="15" customHeight="1" x14ac:dyDescent="0.2">
      <c r="A37" s="9" t="s">
        <v>379</v>
      </c>
      <c r="B37" s="118" t="s">
        <v>380</v>
      </c>
      <c r="C37" s="224">
        <v>0</v>
      </c>
      <c r="D37" s="225">
        <v>0</v>
      </c>
      <c r="E37" s="225">
        <v>0</v>
      </c>
      <c r="F37" s="225">
        <v>0</v>
      </c>
      <c r="G37" s="225">
        <v>0</v>
      </c>
      <c r="H37" s="225">
        <v>0</v>
      </c>
      <c r="I37" s="225">
        <v>0</v>
      </c>
      <c r="J37" s="225">
        <v>0</v>
      </c>
      <c r="K37" s="225">
        <v>0</v>
      </c>
      <c r="L37" s="226">
        <f t="shared" si="0"/>
        <v>0</v>
      </c>
      <c r="M37" s="227">
        <v>0</v>
      </c>
      <c r="N37" s="227">
        <v>0</v>
      </c>
      <c r="O37" s="227">
        <v>0</v>
      </c>
      <c r="P37" s="227">
        <v>0</v>
      </c>
      <c r="Q37" s="227">
        <v>0</v>
      </c>
      <c r="R37" s="227">
        <v>0</v>
      </c>
      <c r="S37" s="227">
        <v>0</v>
      </c>
      <c r="T37" s="227">
        <v>0</v>
      </c>
      <c r="U37" s="227">
        <v>0</v>
      </c>
      <c r="V37" s="227">
        <v>0</v>
      </c>
      <c r="W37" s="227">
        <v>0</v>
      </c>
      <c r="X37" s="227">
        <v>0</v>
      </c>
      <c r="Y37" s="227">
        <v>0</v>
      </c>
      <c r="Z37" s="228">
        <f t="shared" si="1"/>
        <v>0</v>
      </c>
      <c r="AB37" s="9" t="s">
        <v>379</v>
      </c>
      <c r="AC37" s="118" t="s">
        <v>380</v>
      </c>
      <c r="AD37" s="224">
        <v>0</v>
      </c>
      <c r="AE37" s="225">
        <v>0</v>
      </c>
      <c r="AF37" s="225">
        <v>0</v>
      </c>
      <c r="AG37" s="225">
        <v>0</v>
      </c>
      <c r="AH37" s="225">
        <v>0</v>
      </c>
      <c r="AI37" s="225">
        <v>0</v>
      </c>
      <c r="AJ37" s="225">
        <v>0</v>
      </c>
      <c r="AK37" s="225">
        <v>0</v>
      </c>
      <c r="AL37" s="225">
        <v>0</v>
      </c>
      <c r="AM37" s="226">
        <v>0</v>
      </c>
      <c r="AN37" s="227">
        <v>0</v>
      </c>
      <c r="AO37" s="227">
        <v>0</v>
      </c>
      <c r="AP37" s="227">
        <v>0</v>
      </c>
      <c r="AQ37" s="227">
        <v>0</v>
      </c>
      <c r="AR37" s="227">
        <v>0</v>
      </c>
      <c r="AS37" s="227">
        <v>0</v>
      </c>
      <c r="AT37" s="227">
        <v>0</v>
      </c>
      <c r="AU37" s="227">
        <v>0</v>
      </c>
      <c r="AV37" s="227">
        <v>0</v>
      </c>
      <c r="AW37" s="227">
        <v>0</v>
      </c>
      <c r="AX37" s="227">
        <v>0</v>
      </c>
      <c r="AY37" s="227">
        <v>0</v>
      </c>
      <c r="AZ37" s="227">
        <v>0</v>
      </c>
      <c r="BA37" s="228">
        <v>0</v>
      </c>
    </row>
    <row r="38" spans="1:53" ht="15" customHeight="1" x14ac:dyDescent="0.2">
      <c r="A38" s="9" t="s">
        <v>381</v>
      </c>
      <c r="B38" s="118" t="s">
        <v>382</v>
      </c>
      <c r="C38" s="224">
        <v>0</v>
      </c>
      <c r="D38" s="225">
        <v>0</v>
      </c>
      <c r="E38" s="225">
        <v>0</v>
      </c>
      <c r="F38" s="225">
        <v>0</v>
      </c>
      <c r="G38" s="225">
        <v>0</v>
      </c>
      <c r="H38" s="225">
        <v>0</v>
      </c>
      <c r="I38" s="225">
        <v>0</v>
      </c>
      <c r="J38" s="225">
        <v>0</v>
      </c>
      <c r="K38" s="225">
        <v>0</v>
      </c>
      <c r="L38" s="226">
        <f t="shared" si="0"/>
        <v>0</v>
      </c>
      <c r="M38" s="227">
        <v>0</v>
      </c>
      <c r="N38" s="227">
        <v>0</v>
      </c>
      <c r="O38" s="227">
        <v>0</v>
      </c>
      <c r="P38" s="227">
        <v>0</v>
      </c>
      <c r="Q38" s="227">
        <v>0</v>
      </c>
      <c r="R38" s="227">
        <v>0</v>
      </c>
      <c r="S38" s="227">
        <v>0</v>
      </c>
      <c r="T38" s="227">
        <v>0</v>
      </c>
      <c r="U38" s="227">
        <v>0</v>
      </c>
      <c r="V38" s="227">
        <v>0</v>
      </c>
      <c r="W38" s="227">
        <v>0</v>
      </c>
      <c r="X38" s="227">
        <v>0</v>
      </c>
      <c r="Y38" s="227">
        <v>0</v>
      </c>
      <c r="Z38" s="228">
        <f t="shared" si="1"/>
        <v>0</v>
      </c>
      <c r="AB38" s="9" t="s">
        <v>381</v>
      </c>
      <c r="AC38" s="118" t="s">
        <v>382</v>
      </c>
      <c r="AD38" s="224">
        <v>0</v>
      </c>
      <c r="AE38" s="225">
        <v>0</v>
      </c>
      <c r="AF38" s="225">
        <v>0</v>
      </c>
      <c r="AG38" s="225">
        <v>0</v>
      </c>
      <c r="AH38" s="225">
        <v>0</v>
      </c>
      <c r="AI38" s="225">
        <v>0</v>
      </c>
      <c r="AJ38" s="225">
        <v>0</v>
      </c>
      <c r="AK38" s="225">
        <v>0</v>
      </c>
      <c r="AL38" s="225">
        <v>0</v>
      </c>
      <c r="AM38" s="226">
        <v>0</v>
      </c>
      <c r="AN38" s="227">
        <v>0</v>
      </c>
      <c r="AO38" s="227">
        <v>0</v>
      </c>
      <c r="AP38" s="227">
        <v>0</v>
      </c>
      <c r="AQ38" s="227">
        <v>0</v>
      </c>
      <c r="AR38" s="227">
        <v>0</v>
      </c>
      <c r="AS38" s="227">
        <v>0</v>
      </c>
      <c r="AT38" s="227">
        <v>0</v>
      </c>
      <c r="AU38" s="227">
        <v>0</v>
      </c>
      <c r="AV38" s="227">
        <v>0</v>
      </c>
      <c r="AW38" s="227">
        <v>0</v>
      </c>
      <c r="AX38" s="227">
        <v>0</v>
      </c>
      <c r="AY38" s="227">
        <v>0</v>
      </c>
      <c r="AZ38" s="227">
        <v>0</v>
      </c>
      <c r="BA38" s="228">
        <v>0</v>
      </c>
    </row>
    <row r="39" spans="1:53" ht="15" customHeight="1" x14ac:dyDescent="0.2">
      <c r="A39" s="9" t="s">
        <v>383</v>
      </c>
      <c r="B39" s="118" t="s">
        <v>384</v>
      </c>
      <c r="C39" s="224">
        <v>0</v>
      </c>
      <c r="D39" s="225">
        <v>0</v>
      </c>
      <c r="E39" s="225">
        <v>0</v>
      </c>
      <c r="F39" s="225">
        <v>0</v>
      </c>
      <c r="G39" s="225">
        <v>0</v>
      </c>
      <c r="H39" s="225">
        <v>0</v>
      </c>
      <c r="I39" s="225">
        <v>0</v>
      </c>
      <c r="J39" s="225">
        <v>0</v>
      </c>
      <c r="K39" s="225">
        <v>0</v>
      </c>
      <c r="L39" s="226">
        <f t="shared" si="0"/>
        <v>0</v>
      </c>
      <c r="M39" s="227">
        <v>0</v>
      </c>
      <c r="N39" s="227">
        <v>0</v>
      </c>
      <c r="O39" s="227">
        <v>0</v>
      </c>
      <c r="P39" s="227">
        <v>0</v>
      </c>
      <c r="Q39" s="227">
        <v>0</v>
      </c>
      <c r="R39" s="227">
        <v>0</v>
      </c>
      <c r="S39" s="227">
        <v>0</v>
      </c>
      <c r="T39" s="227">
        <v>0</v>
      </c>
      <c r="U39" s="227">
        <v>0</v>
      </c>
      <c r="V39" s="227">
        <v>0</v>
      </c>
      <c r="W39" s="227">
        <v>0</v>
      </c>
      <c r="X39" s="227">
        <v>0</v>
      </c>
      <c r="Y39" s="227">
        <v>0</v>
      </c>
      <c r="Z39" s="228">
        <f t="shared" si="1"/>
        <v>0</v>
      </c>
      <c r="AB39" s="9" t="s">
        <v>383</v>
      </c>
      <c r="AC39" s="118" t="s">
        <v>384</v>
      </c>
      <c r="AD39" s="224">
        <v>0</v>
      </c>
      <c r="AE39" s="225">
        <v>0</v>
      </c>
      <c r="AF39" s="225">
        <v>0</v>
      </c>
      <c r="AG39" s="225">
        <v>0</v>
      </c>
      <c r="AH39" s="225">
        <v>0</v>
      </c>
      <c r="AI39" s="225">
        <v>0</v>
      </c>
      <c r="AJ39" s="225">
        <v>0</v>
      </c>
      <c r="AK39" s="225">
        <v>0</v>
      </c>
      <c r="AL39" s="225">
        <v>0</v>
      </c>
      <c r="AM39" s="226">
        <v>0</v>
      </c>
      <c r="AN39" s="227">
        <v>0</v>
      </c>
      <c r="AO39" s="227">
        <v>0</v>
      </c>
      <c r="AP39" s="227">
        <v>0</v>
      </c>
      <c r="AQ39" s="227">
        <v>0</v>
      </c>
      <c r="AR39" s="227">
        <v>0</v>
      </c>
      <c r="AS39" s="227">
        <v>0</v>
      </c>
      <c r="AT39" s="227">
        <v>0</v>
      </c>
      <c r="AU39" s="227">
        <v>0</v>
      </c>
      <c r="AV39" s="227">
        <v>0</v>
      </c>
      <c r="AW39" s="227">
        <v>0</v>
      </c>
      <c r="AX39" s="227">
        <v>0</v>
      </c>
      <c r="AY39" s="227">
        <v>0</v>
      </c>
      <c r="AZ39" s="227">
        <v>0</v>
      </c>
      <c r="BA39" s="228">
        <v>0</v>
      </c>
    </row>
    <row r="40" spans="1:53" ht="15" customHeight="1" x14ac:dyDescent="0.2">
      <c r="A40" s="9" t="s">
        <v>385</v>
      </c>
      <c r="B40" s="118" t="s">
        <v>386</v>
      </c>
      <c r="C40" s="224">
        <v>0</v>
      </c>
      <c r="D40" s="225">
        <v>0</v>
      </c>
      <c r="E40" s="225">
        <v>0</v>
      </c>
      <c r="F40" s="225">
        <v>0</v>
      </c>
      <c r="G40" s="225">
        <v>0</v>
      </c>
      <c r="H40" s="225">
        <v>0</v>
      </c>
      <c r="I40" s="225">
        <v>0</v>
      </c>
      <c r="J40" s="225">
        <v>0</v>
      </c>
      <c r="K40" s="225">
        <v>0</v>
      </c>
      <c r="L40" s="226">
        <f t="shared" si="0"/>
        <v>0</v>
      </c>
      <c r="M40" s="227">
        <v>0</v>
      </c>
      <c r="N40" s="227">
        <v>0</v>
      </c>
      <c r="O40" s="227">
        <v>0</v>
      </c>
      <c r="P40" s="227">
        <v>0</v>
      </c>
      <c r="Q40" s="227">
        <v>0</v>
      </c>
      <c r="R40" s="227">
        <v>0</v>
      </c>
      <c r="S40" s="227">
        <v>0</v>
      </c>
      <c r="T40" s="227">
        <v>0</v>
      </c>
      <c r="U40" s="227">
        <v>0</v>
      </c>
      <c r="V40" s="227">
        <v>0</v>
      </c>
      <c r="W40" s="227">
        <v>0</v>
      </c>
      <c r="X40" s="227">
        <v>0</v>
      </c>
      <c r="Y40" s="227">
        <v>0</v>
      </c>
      <c r="Z40" s="228">
        <f t="shared" si="1"/>
        <v>0</v>
      </c>
      <c r="AB40" s="9" t="s">
        <v>385</v>
      </c>
      <c r="AC40" s="118" t="s">
        <v>386</v>
      </c>
      <c r="AD40" s="224">
        <v>0</v>
      </c>
      <c r="AE40" s="225">
        <v>0</v>
      </c>
      <c r="AF40" s="225">
        <v>0</v>
      </c>
      <c r="AG40" s="225">
        <v>0</v>
      </c>
      <c r="AH40" s="225">
        <v>0</v>
      </c>
      <c r="AI40" s="225">
        <v>0</v>
      </c>
      <c r="AJ40" s="225">
        <v>0</v>
      </c>
      <c r="AK40" s="225">
        <v>0</v>
      </c>
      <c r="AL40" s="225">
        <v>0</v>
      </c>
      <c r="AM40" s="226">
        <v>0</v>
      </c>
      <c r="AN40" s="227">
        <v>0</v>
      </c>
      <c r="AO40" s="227">
        <v>0</v>
      </c>
      <c r="AP40" s="227">
        <v>0</v>
      </c>
      <c r="AQ40" s="227">
        <v>0</v>
      </c>
      <c r="AR40" s="227">
        <v>0</v>
      </c>
      <c r="AS40" s="227">
        <v>0</v>
      </c>
      <c r="AT40" s="227">
        <v>0</v>
      </c>
      <c r="AU40" s="227">
        <v>0</v>
      </c>
      <c r="AV40" s="227">
        <v>0</v>
      </c>
      <c r="AW40" s="227">
        <v>0</v>
      </c>
      <c r="AX40" s="227">
        <v>0</v>
      </c>
      <c r="AY40" s="227">
        <v>0</v>
      </c>
      <c r="AZ40" s="227">
        <v>0</v>
      </c>
      <c r="BA40" s="228">
        <v>0</v>
      </c>
    </row>
    <row r="41" spans="1:53" ht="15" customHeight="1" x14ac:dyDescent="0.2">
      <c r="A41" s="9" t="s">
        <v>387</v>
      </c>
      <c r="B41" s="118" t="s">
        <v>388</v>
      </c>
      <c r="C41" s="224">
        <v>0</v>
      </c>
      <c r="D41" s="225">
        <v>0</v>
      </c>
      <c r="E41" s="225">
        <v>0</v>
      </c>
      <c r="F41" s="225">
        <v>0</v>
      </c>
      <c r="G41" s="225">
        <v>0</v>
      </c>
      <c r="H41" s="225">
        <v>0</v>
      </c>
      <c r="I41" s="225">
        <v>0</v>
      </c>
      <c r="J41" s="225">
        <v>0</v>
      </c>
      <c r="K41" s="225">
        <v>0</v>
      </c>
      <c r="L41" s="226">
        <f t="shared" si="0"/>
        <v>0</v>
      </c>
      <c r="M41" s="227">
        <v>0</v>
      </c>
      <c r="N41" s="227">
        <v>0</v>
      </c>
      <c r="O41" s="227">
        <v>0</v>
      </c>
      <c r="P41" s="227">
        <v>0</v>
      </c>
      <c r="Q41" s="227">
        <v>0</v>
      </c>
      <c r="R41" s="227">
        <v>0</v>
      </c>
      <c r="S41" s="227">
        <v>0</v>
      </c>
      <c r="T41" s="227">
        <v>0</v>
      </c>
      <c r="U41" s="227">
        <v>0</v>
      </c>
      <c r="V41" s="227">
        <v>0</v>
      </c>
      <c r="W41" s="227">
        <v>0</v>
      </c>
      <c r="X41" s="227">
        <v>0</v>
      </c>
      <c r="Y41" s="227">
        <v>0</v>
      </c>
      <c r="Z41" s="228">
        <f t="shared" si="1"/>
        <v>0</v>
      </c>
      <c r="AB41" s="9" t="s">
        <v>387</v>
      </c>
      <c r="AC41" s="118" t="s">
        <v>388</v>
      </c>
      <c r="AD41" s="224">
        <v>0</v>
      </c>
      <c r="AE41" s="225">
        <v>0</v>
      </c>
      <c r="AF41" s="225">
        <v>0</v>
      </c>
      <c r="AG41" s="225">
        <v>0</v>
      </c>
      <c r="AH41" s="225">
        <v>0</v>
      </c>
      <c r="AI41" s="225">
        <v>0</v>
      </c>
      <c r="AJ41" s="225">
        <v>0</v>
      </c>
      <c r="AK41" s="225">
        <v>0</v>
      </c>
      <c r="AL41" s="225">
        <v>0</v>
      </c>
      <c r="AM41" s="226">
        <v>0</v>
      </c>
      <c r="AN41" s="227">
        <v>0</v>
      </c>
      <c r="AO41" s="227">
        <v>0</v>
      </c>
      <c r="AP41" s="227">
        <v>0</v>
      </c>
      <c r="AQ41" s="227">
        <v>0</v>
      </c>
      <c r="AR41" s="227">
        <v>0</v>
      </c>
      <c r="AS41" s="227">
        <v>0</v>
      </c>
      <c r="AT41" s="227">
        <v>0</v>
      </c>
      <c r="AU41" s="227">
        <v>0</v>
      </c>
      <c r="AV41" s="227">
        <v>0</v>
      </c>
      <c r="AW41" s="227">
        <v>0</v>
      </c>
      <c r="AX41" s="227">
        <v>0</v>
      </c>
      <c r="AY41" s="227">
        <v>0</v>
      </c>
      <c r="AZ41" s="227">
        <v>0</v>
      </c>
      <c r="BA41" s="228">
        <v>0</v>
      </c>
    </row>
    <row r="42" spans="1:53" ht="15" customHeight="1" x14ac:dyDescent="0.2">
      <c r="A42" s="9" t="s">
        <v>389</v>
      </c>
      <c r="B42" s="118" t="s">
        <v>390</v>
      </c>
      <c r="C42" s="224">
        <v>0</v>
      </c>
      <c r="D42" s="225">
        <v>0</v>
      </c>
      <c r="E42" s="225">
        <v>0</v>
      </c>
      <c r="F42" s="225">
        <v>0</v>
      </c>
      <c r="G42" s="225">
        <v>0</v>
      </c>
      <c r="H42" s="225">
        <v>0</v>
      </c>
      <c r="I42" s="225">
        <v>0</v>
      </c>
      <c r="J42" s="225">
        <v>0</v>
      </c>
      <c r="K42" s="225">
        <v>0</v>
      </c>
      <c r="L42" s="226">
        <f t="shared" si="0"/>
        <v>0</v>
      </c>
      <c r="M42" s="227">
        <v>0</v>
      </c>
      <c r="N42" s="227">
        <v>0</v>
      </c>
      <c r="O42" s="227">
        <v>0</v>
      </c>
      <c r="P42" s="227">
        <v>0</v>
      </c>
      <c r="Q42" s="227">
        <v>0</v>
      </c>
      <c r="R42" s="227">
        <v>0</v>
      </c>
      <c r="S42" s="227">
        <v>0</v>
      </c>
      <c r="T42" s="227">
        <v>0</v>
      </c>
      <c r="U42" s="227">
        <v>0</v>
      </c>
      <c r="V42" s="227">
        <v>0</v>
      </c>
      <c r="W42" s="227">
        <v>0</v>
      </c>
      <c r="X42" s="227">
        <v>0</v>
      </c>
      <c r="Y42" s="227">
        <v>0</v>
      </c>
      <c r="Z42" s="228">
        <f t="shared" si="1"/>
        <v>0</v>
      </c>
      <c r="AB42" s="9" t="s">
        <v>389</v>
      </c>
      <c r="AC42" s="118" t="s">
        <v>390</v>
      </c>
      <c r="AD42" s="224">
        <v>0</v>
      </c>
      <c r="AE42" s="225">
        <v>0</v>
      </c>
      <c r="AF42" s="225">
        <v>0</v>
      </c>
      <c r="AG42" s="225">
        <v>0</v>
      </c>
      <c r="AH42" s="225">
        <v>0</v>
      </c>
      <c r="AI42" s="225">
        <v>0</v>
      </c>
      <c r="AJ42" s="225">
        <v>0</v>
      </c>
      <c r="AK42" s="225">
        <v>0</v>
      </c>
      <c r="AL42" s="225">
        <v>0</v>
      </c>
      <c r="AM42" s="226">
        <v>0</v>
      </c>
      <c r="AN42" s="227">
        <v>0</v>
      </c>
      <c r="AO42" s="227">
        <v>0</v>
      </c>
      <c r="AP42" s="227">
        <v>0</v>
      </c>
      <c r="AQ42" s="227">
        <v>0</v>
      </c>
      <c r="AR42" s="227">
        <v>0</v>
      </c>
      <c r="AS42" s="227">
        <v>0</v>
      </c>
      <c r="AT42" s="227">
        <v>0</v>
      </c>
      <c r="AU42" s="227">
        <v>0</v>
      </c>
      <c r="AV42" s="227">
        <v>0</v>
      </c>
      <c r="AW42" s="227">
        <v>0</v>
      </c>
      <c r="AX42" s="227">
        <v>0</v>
      </c>
      <c r="AY42" s="227">
        <v>0</v>
      </c>
      <c r="AZ42" s="227">
        <v>0</v>
      </c>
      <c r="BA42" s="228">
        <v>0</v>
      </c>
    </row>
    <row r="43" spans="1:53" ht="15" customHeight="1" x14ac:dyDescent="0.2">
      <c r="A43" s="9" t="s">
        <v>391</v>
      </c>
      <c r="B43" s="118" t="s">
        <v>392</v>
      </c>
      <c r="C43" s="224">
        <v>0</v>
      </c>
      <c r="D43" s="225">
        <v>0</v>
      </c>
      <c r="E43" s="225">
        <v>0</v>
      </c>
      <c r="F43" s="225">
        <v>0</v>
      </c>
      <c r="G43" s="225">
        <v>0</v>
      </c>
      <c r="H43" s="225">
        <v>0</v>
      </c>
      <c r="I43" s="225">
        <v>0</v>
      </c>
      <c r="J43" s="225">
        <v>0</v>
      </c>
      <c r="K43" s="225">
        <v>0</v>
      </c>
      <c r="L43" s="226">
        <f t="shared" si="0"/>
        <v>0</v>
      </c>
      <c r="M43" s="227">
        <v>0</v>
      </c>
      <c r="N43" s="227">
        <v>0</v>
      </c>
      <c r="O43" s="227">
        <v>0</v>
      </c>
      <c r="P43" s="227">
        <v>0</v>
      </c>
      <c r="Q43" s="227">
        <v>0</v>
      </c>
      <c r="R43" s="227">
        <v>0</v>
      </c>
      <c r="S43" s="227">
        <v>0</v>
      </c>
      <c r="T43" s="227">
        <v>0</v>
      </c>
      <c r="U43" s="227">
        <v>0</v>
      </c>
      <c r="V43" s="227">
        <v>0</v>
      </c>
      <c r="W43" s="227">
        <v>0</v>
      </c>
      <c r="X43" s="227">
        <v>0</v>
      </c>
      <c r="Y43" s="227">
        <v>0</v>
      </c>
      <c r="Z43" s="228">
        <f t="shared" si="1"/>
        <v>0</v>
      </c>
      <c r="AB43" s="9" t="s">
        <v>391</v>
      </c>
      <c r="AC43" s="118" t="s">
        <v>392</v>
      </c>
      <c r="AD43" s="224">
        <v>0</v>
      </c>
      <c r="AE43" s="225">
        <v>0</v>
      </c>
      <c r="AF43" s="225">
        <v>0</v>
      </c>
      <c r="AG43" s="225">
        <v>0</v>
      </c>
      <c r="AH43" s="225">
        <v>0</v>
      </c>
      <c r="AI43" s="225">
        <v>0</v>
      </c>
      <c r="AJ43" s="225">
        <v>0</v>
      </c>
      <c r="AK43" s="225">
        <v>0</v>
      </c>
      <c r="AL43" s="225">
        <v>0</v>
      </c>
      <c r="AM43" s="226">
        <v>0</v>
      </c>
      <c r="AN43" s="227">
        <v>0</v>
      </c>
      <c r="AO43" s="227">
        <v>0</v>
      </c>
      <c r="AP43" s="227">
        <v>0</v>
      </c>
      <c r="AQ43" s="227">
        <v>0</v>
      </c>
      <c r="AR43" s="227">
        <v>0</v>
      </c>
      <c r="AS43" s="227">
        <v>0</v>
      </c>
      <c r="AT43" s="227">
        <v>0</v>
      </c>
      <c r="AU43" s="227">
        <v>0</v>
      </c>
      <c r="AV43" s="227">
        <v>0</v>
      </c>
      <c r="AW43" s="227">
        <v>0</v>
      </c>
      <c r="AX43" s="227">
        <v>0</v>
      </c>
      <c r="AY43" s="227">
        <v>0</v>
      </c>
      <c r="AZ43" s="227">
        <v>0</v>
      </c>
      <c r="BA43" s="228">
        <v>0</v>
      </c>
    </row>
    <row r="44" spans="1:53" ht="15" customHeight="1" x14ac:dyDescent="0.2">
      <c r="A44" s="9" t="s">
        <v>393</v>
      </c>
      <c r="B44" s="118" t="s">
        <v>394</v>
      </c>
      <c r="C44" s="224">
        <v>0</v>
      </c>
      <c r="D44" s="225">
        <v>0</v>
      </c>
      <c r="E44" s="225">
        <v>0</v>
      </c>
      <c r="F44" s="225">
        <v>0</v>
      </c>
      <c r="G44" s="225">
        <v>0</v>
      </c>
      <c r="H44" s="225">
        <v>0</v>
      </c>
      <c r="I44" s="225">
        <v>0</v>
      </c>
      <c r="J44" s="225">
        <v>0</v>
      </c>
      <c r="K44" s="225">
        <v>0</v>
      </c>
      <c r="L44" s="226">
        <f t="shared" si="0"/>
        <v>0</v>
      </c>
      <c r="M44" s="227">
        <v>0</v>
      </c>
      <c r="N44" s="227">
        <v>0</v>
      </c>
      <c r="O44" s="227">
        <v>0</v>
      </c>
      <c r="P44" s="227">
        <v>0</v>
      </c>
      <c r="Q44" s="227">
        <v>0</v>
      </c>
      <c r="R44" s="227">
        <v>0</v>
      </c>
      <c r="S44" s="227">
        <v>0</v>
      </c>
      <c r="T44" s="227">
        <v>0</v>
      </c>
      <c r="U44" s="227">
        <v>0</v>
      </c>
      <c r="V44" s="227">
        <v>0</v>
      </c>
      <c r="W44" s="227">
        <v>0</v>
      </c>
      <c r="X44" s="227">
        <v>0</v>
      </c>
      <c r="Y44" s="227">
        <v>0</v>
      </c>
      <c r="Z44" s="228">
        <f t="shared" si="1"/>
        <v>0</v>
      </c>
      <c r="AB44" s="9" t="s">
        <v>393</v>
      </c>
      <c r="AC44" s="118" t="s">
        <v>394</v>
      </c>
      <c r="AD44" s="224">
        <v>0</v>
      </c>
      <c r="AE44" s="225">
        <v>0</v>
      </c>
      <c r="AF44" s="225">
        <v>0</v>
      </c>
      <c r="AG44" s="225">
        <v>0</v>
      </c>
      <c r="AH44" s="225">
        <v>0</v>
      </c>
      <c r="AI44" s="225">
        <v>0</v>
      </c>
      <c r="AJ44" s="225">
        <v>0</v>
      </c>
      <c r="AK44" s="225">
        <v>0</v>
      </c>
      <c r="AL44" s="225">
        <v>0</v>
      </c>
      <c r="AM44" s="226">
        <v>0</v>
      </c>
      <c r="AN44" s="227">
        <v>0</v>
      </c>
      <c r="AO44" s="227">
        <v>0</v>
      </c>
      <c r="AP44" s="227">
        <v>0</v>
      </c>
      <c r="AQ44" s="227">
        <v>0</v>
      </c>
      <c r="AR44" s="227">
        <v>0</v>
      </c>
      <c r="AS44" s="227">
        <v>0</v>
      </c>
      <c r="AT44" s="227">
        <v>0</v>
      </c>
      <c r="AU44" s="227">
        <v>0</v>
      </c>
      <c r="AV44" s="227">
        <v>0</v>
      </c>
      <c r="AW44" s="227">
        <v>0</v>
      </c>
      <c r="AX44" s="227">
        <v>0</v>
      </c>
      <c r="AY44" s="227">
        <v>0</v>
      </c>
      <c r="AZ44" s="227">
        <v>0</v>
      </c>
      <c r="BA44" s="228">
        <v>0</v>
      </c>
    </row>
    <row r="45" spans="1:53" ht="15" customHeight="1" x14ac:dyDescent="0.2">
      <c r="A45" s="9" t="s">
        <v>395</v>
      </c>
      <c r="B45" s="118" t="s">
        <v>396</v>
      </c>
      <c r="C45" s="224">
        <v>0</v>
      </c>
      <c r="D45" s="225">
        <v>0</v>
      </c>
      <c r="E45" s="225">
        <v>0</v>
      </c>
      <c r="F45" s="225">
        <v>0</v>
      </c>
      <c r="G45" s="225">
        <v>0</v>
      </c>
      <c r="H45" s="225">
        <v>0</v>
      </c>
      <c r="I45" s="225">
        <v>0</v>
      </c>
      <c r="J45" s="225">
        <v>0</v>
      </c>
      <c r="K45" s="225">
        <v>0</v>
      </c>
      <c r="L45" s="226">
        <f t="shared" si="0"/>
        <v>0</v>
      </c>
      <c r="M45" s="227">
        <v>0</v>
      </c>
      <c r="N45" s="227">
        <v>0</v>
      </c>
      <c r="O45" s="227">
        <v>0</v>
      </c>
      <c r="P45" s="227">
        <v>0</v>
      </c>
      <c r="Q45" s="227">
        <v>0</v>
      </c>
      <c r="R45" s="227">
        <v>0</v>
      </c>
      <c r="S45" s="227">
        <v>0</v>
      </c>
      <c r="T45" s="227">
        <v>0</v>
      </c>
      <c r="U45" s="227">
        <v>0</v>
      </c>
      <c r="V45" s="227">
        <v>0</v>
      </c>
      <c r="W45" s="227">
        <v>0</v>
      </c>
      <c r="X45" s="227">
        <v>0</v>
      </c>
      <c r="Y45" s="227">
        <v>0</v>
      </c>
      <c r="Z45" s="228">
        <f t="shared" si="1"/>
        <v>0</v>
      </c>
      <c r="AB45" s="9" t="s">
        <v>395</v>
      </c>
      <c r="AC45" s="118" t="s">
        <v>396</v>
      </c>
      <c r="AD45" s="224">
        <v>0</v>
      </c>
      <c r="AE45" s="225">
        <v>0</v>
      </c>
      <c r="AF45" s="225">
        <v>0</v>
      </c>
      <c r="AG45" s="225">
        <v>0</v>
      </c>
      <c r="AH45" s="225">
        <v>0</v>
      </c>
      <c r="AI45" s="225">
        <v>0</v>
      </c>
      <c r="AJ45" s="225">
        <v>0</v>
      </c>
      <c r="AK45" s="225">
        <v>0</v>
      </c>
      <c r="AL45" s="225">
        <v>0</v>
      </c>
      <c r="AM45" s="226">
        <v>0</v>
      </c>
      <c r="AN45" s="227">
        <v>0</v>
      </c>
      <c r="AO45" s="227">
        <v>0</v>
      </c>
      <c r="AP45" s="227">
        <v>0</v>
      </c>
      <c r="AQ45" s="227">
        <v>0</v>
      </c>
      <c r="AR45" s="227">
        <v>0</v>
      </c>
      <c r="AS45" s="227">
        <v>0</v>
      </c>
      <c r="AT45" s="227">
        <v>0</v>
      </c>
      <c r="AU45" s="227">
        <v>0</v>
      </c>
      <c r="AV45" s="227">
        <v>0</v>
      </c>
      <c r="AW45" s="227">
        <v>0</v>
      </c>
      <c r="AX45" s="227">
        <v>0</v>
      </c>
      <c r="AY45" s="227">
        <v>0</v>
      </c>
      <c r="AZ45" s="227">
        <v>0</v>
      </c>
      <c r="BA45" s="228">
        <v>0</v>
      </c>
    </row>
    <row r="46" spans="1:53" ht="15" customHeight="1" x14ac:dyDescent="0.2">
      <c r="A46" s="9" t="s">
        <v>397</v>
      </c>
      <c r="B46" s="118" t="s">
        <v>398</v>
      </c>
      <c r="C46" s="224">
        <v>0</v>
      </c>
      <c r="D46" s="225">
        <v>0</v>
      </c>
      <c r="E46" s="225">
        <v>0</v>
      </c>
      <c r="F46" s="225">
        <v>0</v>
      </c>
      <c r="G46" s="225">
        <v>0</v>
      </c>
      <c r="H46" s="225">
        <v>0</v>
      </c>
      <c r="I46" s="225">
        <v>0</v>
      </c>
      <c r="J46" s="225">
        <v>0</v>
      </c>
      <c r="K46" s="225">
        <v>0</v>
      </c>
      <c r="L46" s="226">
        <f t="shared" si="0"/>
        <v>0</v>
      </c>
      <c r="M46" s="227">
        <v>0</v>
      </c>
      <c r="N46" s="227">
        <v>0</v>
      </c>
      <c r="O46" s="227">
        <v>0</v>
      </c>
      <c r="P46" s="227">
        <v>0</v>
      </c>
      <c r="Q46" s="227">
        <v>0</v>
      </c>
      <c r="R46" s="227">
        <v>0</v>
      </c>
      <c r="S46" s="227">
        <v>0</v>
      </c>
      <c r="T46" s="227">
        <v>0</v>
      </c>
      <c r="U46" s="227">
        <v>0</v>
      </c>
      <c r="V46" s="227">
        <v>0</v>
      </c>
      <c r="W46" s="227">
        <v>0</v>
      </c>
      <c r="X46" s="227">
        <v>0</v>
      </c>
      <c r="Y46" s="227">
        <v>0</v>
      </c>
      <c r="Z46" s="228">
        <f t="shared" si="1"/>
        <v>0</v>
      </c>
      <c r="AB46" s="9" t="s">
        <v>397</v>
      </c>
      <c r="AC46" s="118" t="s">
        <v>398</v>
      </c>
      <c r="AD46" s="224">
        <v>0</v>
      </c>
      <c r="AE46" s="225">
        <v>0</v>
      </c>
      <c r="AF46" s="225">
        <v>0</v>
      </c>
      <c r="AG46" s="225">
        <v>0</v>
      </c>
      <c r="AH46" s="225">
        <v>0</v>
      </c>
      <c r="AI46" s="225">
        <v>0</v>
      </c>
      <c r="AJ46" s="225">
        <v>0</v>
      </c>
      <c r="AK46" s="225">
        <v>0</v>
      </c>
      <c r="AL46" s="225">
        <v>0</v>
      </c>
      <c r="AM46" s="226">
        <v>0</v>
      </c>
      <c r="AN46" s="227">
        <v>0</v>
      </c>
      <c r="AO46" s="227">
        <v>0</v>
      </c>
      <c r="AP46" s="227">
        <v>0</v>
      </c>
      <c r="AQ46" s="227">
        <v>0</v>
      </c>
      <c r="AR46" s="227">
        <v>0</v>
      </c>
      <c r="AS46" s="227">
        <v>0</v>
      </c>
      <c r="AT46" s="227">
        <v>0</v>
      </c>
      <c r="AU46" s="227">
        <v>0</v>
      </c>
      <c r="AV46" s="227">
        <v>0</v>
      </c>
      <c r="AW46" s="227">
        <v>0</v>
      </c>
      <c r="AX46" s="227">
        <v>0</v>
      </c>
      <c r="AY46" s="227">
        <v>0</v>
      </c>
      <c r="AZ46" s="227">
        <v>0</v>
      </c>
      <c r="BA46" s="228">
        <v>0</v>
      </c>
    </row>
    <row r="47" spans="1:53" ht="15" customHeight="1" x14ac:dyDescent="0.2">
      <c r="A47" s="9" t="s">
        <v>399</v>
      </c>
      <c r="B47" s="118" t="s">
        <v>400</v>
      </c>
      <c r="C47" s="224">
        <v>0</v>
      </c>
      <c r="D47" s="225">
        <v>0</v>
      </c>
      <c r="E47" s="225">
        <v>0</v>
      </c>
      <c r="F47" s="225">
        <v>0</v>
      </c>
      <c r="G47" s="225">
        <v>0</v>
      </c>
      <c r="H47" s="225">
        <v>0</v>
      </c>
      <c r="I47" s="225">
        <v>0</v>
      </c>
      <c r="J47" s="225">
        <v>0</v>
      </c>
      <c r="K47" s="225">
        <v>0</v>
      </c>
      <c r="L47" s="226">
        <f t="shared" si="0"/>
        <v>0</v>
      </c>
      <c r="M47" s="227">
        <v>0</v>
      </c>
      <c r="N47" s="227">
        <v>0</v>
      </c>
      <c r="O47" s="227">
        <v>0</v>
      </c>
      <c r="P47" s="227">
        <v>0</v>
      </c>
      <c r="Q47" s="227">
        <v>0</v>
      </c>
      <c r="R47" s="227">
        <v>0</v>
      </c>
      <c r="S47" s="227">
        <v>0</v>
      </c>
      <c r="T47" s="227">
        <v>0</v>
      </c>
      <c r="U47" s="227">
        <v>0</v>
      </c>
      <c r="V47" s="227">
        <v>0</v>
      </c>
      <c r="W47" s="227">
        <v>0</v>
      </c>
      <c r="X47" s="227">
        <v>0</v>
      </c>
      <c r="Y47" s="227">
        <v>0</v>
      </c>
      <c r="Z47" s="228">
        <f t="shared" si="1"/>
        <v>0</v>
      </c>
      <c r="AB47" s="9" t="s">
        <v>399</v>
      </c>
      <c r="AC47" s="118" t="s">
        <v>400</v>
      </c>
      <c r="AD47" s="224">
        <v>0</v>
      </c>
      <c r="AE47" s="225">
        <v>0</v>
      </c>
      <c r="AF47" s="225">
        <v>0</v>
      </c>
      <c r="AG47" s="225">
        <v>0</v>
      </c>
      <c r="AH47" s="225">
        <v>0</v>
      </c>
      <c r="AI47" s="225">
        <v>0</v>
      </c>
      <c r="AJ47" s="225">
        <v>0</v>
      </c>
      <c r="AK47" s="225">
        <v>0</v>
      </c>
      <c r="AL47" s="225">
        <v>0</v>
      </c>
      <c r="AM47" s="226">
        <v>0</v>
      </c>
      <c r="AN47" s="227">
        <v>0</v>
      </c>
      <c r="AO47" s="227">
        <v>0</v>
      </c>
      <c r="AP47" s="227">
        <v>0</v>
      </c>
      <c r="AQ47" s="227">
        <v>0</v>
      </c>
      <c r="AR47" s="227">
        <v>0</v>
      </c>
      <c r="AS47" s="227">
        <v>0</v>
      </c>
      <c r="AT47" s="227">
        <v>0</v>
      </c>
      <c r="AU47" s="227">
        <v>0</v>
      </c>
      <c r="AV47" s="227">
        <v>0</v>
      </c>
      <c r="AW47" s="227">
        <v>0</v>
      </c>
      <c r="AX47" s="227">
        <v>0</v>
      </c>
      <c r="AY47" s="227">
        <v>0</v>
      </c>
      <c r="AZ47" s="227">
        <v>0</v>
      </c>
      <c r="BA47" s="228">
        <v>0</v>
      </c>
    </row>
    <row r="48" spans="1:53" ht="15" customHeight="1" x14ac:dyDescent="0.2">
      <c r="A48" s="9" t="s">
        <v>401</v>
      </c>
      <c r="B48" s="118" t="s">
        <v>402</v>
      </c>
      <c r="C48" s="224">
        <v>0</v>
      </c>
      <c r="D48" s="225">
        <v>0</v>
      </c>
      <c r="E48" s="225">
        <v>0</v>
      </c>
      <c r="F48" s="225">
        <v>0</v>
      </c>
      <c r="G48" s="225">
        <v>0</v>
      </c>
      <c r="H48" s="225">
        <v>0</v>
      </c>
      <c r="I48" s="225">
        <v>0</v>
      </c>
      <c r="J48" s="225">
        <v>0</v>
      </c>
      <c r="K48" s="225">
        <v>0</v>
      </c>
      <c r="L48" s="226">
        <f t="shared" si="0"/>
        <v>0</v>
      </c>
      <c r="M48" s="227">
        <v>0</v>
      </c>
      <c r="N48" s="227">
        <v>0</v>
      </c>
      <c r="O48" s="227">
        <v>0</v>
      </c>
      <c r="P48" s="227">
        <v>0</v>
      </c>
      <c r="Q48" s="227">
        <v>0</v>
      </c>
      <c r="R48" s="227">
        <v>0</v>
      </c>
      <c r="S48" s="227">
        <v>0</v>
      </c>
      <c r="T48" s="227">
        <v>0</v>
      </c>
      <c r="U48" s="227">
        <v>0</v>
      </c>
      <c r="V48" s="227">
        <v>0</v>
      </c>
      <c r="W48" s="227">
        <v>0</v>
      </c>
      <c r="X48" s="227">
        <v>0</v>
      </c>
      <c r="Y48" s="227">
        <v>0</v>
      </c>
      <c r="Z48" s="228">
        <f t="shared" si="1"/>
        <v>0</v>
      </c>
      <c r="AB48" s="9" t="s">
        <v>401</v>
      </c>
      <c r="AC48" s="118" t="s">
        <v>402</v>
      </c>
      <c r="AD48" s="224">
        <v>0</v>
      </c>
      <c r="AE48" s="225">
        <v>0</v>
      </c>
      <c r="AF48" s="225">
        <v>0</v>
      </c>
      <c r="AG48" s="225">
        <v>0</v>
      </c>
      <c r="AH48" s="225">
        <v>0</v>
      </c>
      <c r="AI48" s="225">
        <v>0</v>
      </c>
      <c r="AJ48" s="225">
        <v>0</v>
      </c>
      <c r="AK48" s="225">
        <v>0</v>
      </c>
      <c r="AL48" s="225">
        <v>0</v>
      </c>
      <c r="AM48" s="226">
        <v>0</v>
      </c>
      <c r="AN48" s="227">
        <v>0</v>
      </c>
      <c r="AO48" s="227">
        <v>0</v>
      </c>
      <c r="AP48" s="227">
        <v>0</v>
      </c>
      <c r="AQ48" s="227">
        <v>0</v>
      </c>
      <c r="AR48" s="227">
        <v>0</v>
      </c>
      <c r="AS48" s="227">
        <v>0</v>
      </c>
      <c r="AT48" s="227">
        <v>0</v>
      </c>
      <c r="AU48" s="227">
        <v>0</v>
      </c>
      <c r="AV48" s="227">
        <v>0</v>
      </c>
      <c r="AW48" s="227">
        <v>0</v>
      </c>
      <c r="AX48" s="227">
        <v>0</v>
      </c>
      <c r="AY48" s="227">
        <v>0</v>
      </c>
      <c r="AZ48" s="227">
        <v>0</v>
      </c>
      <c r="BA48" s="228">
        <v>0</v>
      </c>
    </row>
    <row r="49" spans="1:53" ht="15" customHeight="1" x14ac:dyDescent="0.2">
      <c r="A49" s="9" t="s">
        <v>403</v>
      </c>
      <c r="B49" s="118" t="s">
        <v>404</v>
      </c>
      <c r="C49" s="224">
        <v>0</v>
      </c>
      <c r="D49" s="225">
        <v>0</v>
      </c>
      <c r="E49" s="225">
        <v>0</v>
      </c>
      <c r="F49" s="225">
        <v>0</v>
      </c>
      <c r="G49" s="225">
        <v>0</v>
      </c>
      <c r="H49" s="225">
        <v>0</v>
      </c>
      <c r="I49" s="225">
        <v>0</v>
      </c>
      <c r="J49" s="225">
        <v>0</v>
      </c>
      <c r="K49" s="225">
        <v>0</v>
      </c>
      <c r="L49" s="226">
        <f t="shared" si="0"/>
        <v>0</v>
      </c>
      <c r="M49" s="227">
        <v>0</v>
      </c>
      <c r="N49" s="227">
        <v>0</v>
      </c>
      <c r="O49" s="227">
        <v>0</v>
      </c>
      <c r="P49" s="227">
        <v>0</v>
      </c>
      <c r="Q49" s="227">
        <v>0</v>
      </c>
      <c r="R49" s="227">
        <v>0</v>
      </c>
      <c r="S49" s="227">
        <v>0</v>
      </c>
      <c r="T49" s="227">
        <v>0</v>
      </c>
      <c r="U49" s="227">
        <v>0</v>
      </c>
      <c r="V49" s="227">
        <v>0</v>
      </c>
      <c r="W49" s="227">
        <v>0</v>
      </c>
      <c r="X49" s="227">
        <v>0</v>
      </c>
      <c r="Y49" s="227">
        <v>0</v>
      </c>
      <c r="Z49" s="228">
        <f t="shared" si="1"/>
        <v>0</v>
      </c>
      <c r="AB49" s="9" t="s">
        <v>403</v>
      </c>
      <c r="AC49" s="118" t="s">
        <v>404</v>
      </c>
      <c r="AD49" s="224">
        <v>0</v>
      </c>
      <c r="AE49" s="225">
        <v>0</v>
      </c>
      <c r="AF49" s="225">
        <v>0</v>
      </c>
      <c r="AG49" s="225">
        <v>0</v>
      </c>
      <c r="AH49" s="225">
        <v>0</v>
      </c>
      <c r="AI49" s="225">
        <v>0</v>
      </c>
      <c r="AJ49" s="225">
        <v>0</v>
      </c>
      <c r="AK49" s="225">
        <v>0</v>
      </c>
      <c r="AL49" s="225">
        <v>0</v>
      </c>
      <c r="AM49" s="226">
        <v>0</v>
      </c>
      <c r="AN49" s="227">
        <v>0</v>
      </c>
      <c r="AO49" s="227">
        <v>0</v>
      </c>
      <c r="AP49" s="227">
        <v>0</v>
      </c>
      <c r="AQ49" s="227">
        <v>0</v>
      </c>
      <c r="AR49" s="227">
        <v>0</v>
      </c>
      <c r="AS49" s="227">
        <v>0</v>
      </c>
      <c r="AT49" s="227">
        <v>0</v>
      </c>
      <c r="AU49" s="227">
        <v>0</v>
      </c>
      <c r="AV49" s="227">
        <v>0</v>
      </c>
      <c r="AW49" s="227">
        <v>0</v>
      </c>
      <c r="AX49" s="227">
        <v>0</v>
      </c>
      <c r="AY49" s="227">
        <v>0</v>
      </c>
      <c r="AZ49" s="227">
        <v>0</v>
      </c>
      <c r="BA49" s="228">
        <v>0</v>
      </c>
    </row>
    <row r="50" spans="1:53" ht="15" customHeight="1" x14ac:dyDescent="0.2">
      <c r="A50" s="9" t="s">
        <v>405</v>
      </c>
      <c r="B50" s="118" t="s">
        <v>406</v>
      </c>
      <c r="C50" s="224">
        <v>0</v>
      </c>
      <c r="D50" s="225">
        <v>0</v>
      </c>
      <c r="E50" s="225">
        <v>0</v>
      </c>
      <c r="F50" s="225">
        <v>0</v>
      </c>
      <c r="G50" s="225">
        <v>0</v>
      </c>
      <c r="H50" s="225">
        <v>0</v>
      </c>
      <c r="I50" s="225">
        <v>0</v>
      </c>
      <c r="J50" s="225">
        <v>0</v>
      </c>
      <c r="K50" s="225">
        <v>0</v>
      </c>
      <c r="L50" s="226">
        <f t="shared" si="0"/>
        <v>0</v>
      </c>
      <c r="M50" s="227">
        <v>0</v>
      </c>
      <c r="N50" s="227">
        <v>0</v>
      </c>
      <c r="O50" s="227">
        <v>0</v>
      </c>
      <c r="P50" s="227">
        <v>0</v>
      </c>
      <c r="Q50" s="227">
        <v>0</v>
      </c>
      <c r="R50" s="227">
        <v>0</v>
      </c>
      <c r="S50" s="227">
        <v>0</v>
      </c>
      <c r="T50" s="227">
        <v>0</v>
      </c>
      <c r="U50" s="227">
        <v>0</v>
      </c>
      <c r="V50" s="227">
        <v>0</v>
      </c>
      <c r="W50" s="227">
        <v>0</v>
      </c>
      <c r="X50" s="227">
        <v>0</v>
      </c>
      <c r="Y50" s="227">
        <v>0</v>
      </c>
      <c r="Z50" s="228">
        <f t="shared" si="1"/>
        <v>0</v>
      </c>
      <c r="AB50" s="9" t="s">
        <v>405</v>
      </c>
      <c r="AC50" s="118" t="s">
        <v>406</v>
      </c>
      <c r="AD50" s="224">
        <v>0</v>
      </c>
      <c r="AE50" s="225">
        <v>0</v>
      </c>
      <c r="AF50" s="225">
        <v>0</v>
      </c>
      <c r="AG50" s="225">
        <v>0</v>
      </c>
      <c r="AH50" s="225">
        <v>0</v>
      </c>
      <c r="AI50" s="225">
        <v>0</v>
      </c>
      <c r="AJ50" s="225">
        <v>0</v>
      </c>
      <c r="AK50" s="225">
        <v>0</v>
      </c>
      <c r="AL50" s="225">
        <v>0</v>
      </c>
      <c r="AM50" s="226">
        <v>0</v>
      </c>
      <c r="AN50" s="227">
        <v>0</v>
      </c>
      <c r="AO50" s="227">
        <v>0</v>
      </c>
      <c r="AP50" s="227">
        <v>0</v>
      </c>
      <c r="AQ50" s="227">
        <v>0</v>
      </c>
      <c r="AR50" s="227">
        <v>0</v>
      </c>
      <c r="AS50" s="227">
        <v>0</v>
      </c>
      <c r="AT50" s="227">
        <v>0</v>
      </c>
      <c r="AU50" s="227">
        <v>0</v>
      </c>
      <c r="AV50" s="227">
        <v>0</v>
      </c>
      <c r="AW50" s="227">
        <v>0</v>
      </c>
      <c r="AX50" s="227">
        <v>0</v>
      </c>
      <c r="AY50" s="227">
        <v>0</v>
      </c>
      <c r="AZ50" s="227">
        <v>0</v>
      </c>
      <c r="BA50" s="228">
        <v>0</v>
      </c>
    </row>
    <row r="51" spans="1:53" ht="15" customHeight="1" x14ac:dyDescent="0.2">
      <c r="A51" s="9" t="s">
        <v>407</v>
      </c>
      <c r="B51" s="118" t="s">
        <v>408</v>
      </c>
      <c r="C51" s="224">
        <v>0</v>
      </c>
      <c r="D51" s="225">
        <v>0</v>
      </c>
      <c r="E51" s="225">
        <v>0</v>
      </c>
      <c r="F51" s="225">
        <v>0</v>
      </c>
      <c r="G51" s="225">
        <v>0</v>
      </c>
      <c r="H51" s="225">
        <v>0</v>
      </c>
      <c r="I51" s="225">
        <v>0</v>
      </c>
      <c r="J51" s="225">
        <v>0</v>
      </c>
      <c r="K51" s="225">
        <v>0</v>
      </c>
      <c r="L51" s="226">
        <f t="shared" si="0"/>
        <v>0</v>
      </c>
      <c r="M51" s="227">
        <v>0</v>
      </c>
      <c r="N51" s="227">
        <v>0</v>
      </c>
      <c r="O51" s="227">
        <v>0</v>
      </c>
      <c r="P51" s="227">
        <v>0</v>
      </c>
      <c r="Q51" s="227">
        <v>0</v>
      </c>
      <c r="R51" s="227">
        <v>0</v>
      </c>
      <c r="S51" s="227">
        <v>0</v>
      </c>
      <c r="T51" s="227">
        <v>0</v>
      </c>
      <c r="U51" s="227">
        <v>0</v>
      </c>
      <c r="V51" s="227">
        <v>0</v>
      </c>
      <c r="W51" s="227">
        <v>0</v>
      </c>
      <c r="X51" s="227">
        <v>0</v>
      </c>
      <c r="Y51" s="227">
        <v>0</v>
      </c>
      <c r="Z51" s="228">
        <f t="shared" si="1"/>
        <v>0</v>
      </c>
      <c r="AB51" s="9" t="s">
        <v>407</v>
      </c>
      <c r="AC51" s="118" t="s">
        <v>408</v>
      </c>
      <c r="AD51" s="224">
        <v>0</v>
      </c>
      <c r="AE51" s="225">
        <v>0</v>
      </c>
      <c r="AF51" s="225">
        <v>0</v>
      </c>
      <c r="AG51" s="225">
        <v>0</v>
      </c>
      <c r="AH51" s="225">
        <v>0</v>
      </c>
      <c r="AI51" s="225">
        <v>0</v>
      </c>
      <c r="AJ51" s="225">
        <v>0</v>
      </c>
      <c r="AK51" s="225">
        <v>0</v>
      </c>
      <c r="AL51" s="225">
        <v>0</v>
      </c>
      <c r="AM51" s="226">
        <v>0</v>
      </c>
      <c r="AN51" s="227">
        <v>0</v>
      </c>
      <c r="AO51" s="227">
        <v>0</v>
      </c>
      <c r="AP51" s="227">
        <v>0</v>
      </c>
      <c r="AQ51" s="227">
        <v>0</v>
      </c>
      <c r="AR51" s="227">
        <v>0</v>
      </c>
      <c r="AS51" s="227">
        <v>0</v>
      </c>
      <c r="AT51" s="227">
        <v>0</v>
      </c>
      <c r="AU51" s="227">
        <v>0</v>
      </c>
      <c r="AV51" s="227">
        <v>0</v>
      </c>
      <c r="AW51" s="227">
        <v>0</v>
      </c>
      <c r="AX51" s="227">
        <v>0</v>
      </c>
      <c r="AY51" s="227">
        <v>0</v>
      </c>
      <c r="AZ51" s="227">
        <v>0</v>
      </c>
      <c r="BA51" s="228">
        <v>0</v>
      </c>
    </row>
    <row r="52" spans="1:53" ht="15" customHeight="1" x14ac:dyDescent="0.2">
      <c r="A52" s="9" t="s">
        <v>409</v>
      </c>
      <c r="B52" s="118" t="s">
        <v>410</v>
      </c>
      <c r="C52" s="224">
        <v>0</v>
      </c>
      <c r="D52" s="225">
        <v>0</v>
      </c>
      <c r="E52" s="225">
        <v>0</v>
      </c>
      <c r="F52" s="225">
        <v>0</v>
      </c>
      <c r="G52" s="225">
        <v>0</v>
      </c>
      <c r="H52" s="225">
        <v>0</v>
      </c>
      <c r="I52" s="225">
        <v>0</v>
      </c>
      <c r="J52" s="225">
        <v>0</v>
      </c>
      <c r="K52" s="225">
        <v>0</v>
      </c>
      <c r="L52" s="226">
        <f t="shared" si="0"/>
        <v>0</v>
      </c>
      <c r="M52" s="227">
        <v>0</v>
      </c>
      <c r="N52" s="227">
        <v>0</v>
      </c>
      <c r="O52" s="227">
        <v>0</v>
      </c>
      <c r="P52" s="227">
        <v>0</v>
      </c>
      <c r="Q52" s="227">
        <v>0</v>
      </c>
      <c r="R52" s="227">
        <v>0</v>
      </c>
      <c r="S52" s="227">
        <v>0</v>
      </c>
      <c r="T52" s="227">
        <v>0</v>
      </c>
      <c r="U52" s="227">
        <v>0</v>
      </c>
      <c r="V52" s="227">
        <v>0</v>
      </c>
      <c r="W52" s="227">
        <v>0</v>
      </c>
      <c r="X52" s="227">
        <v>0</v>
      </c>
      <c r="Y52" s="227">
        <v>0</v>
      </c>
      <c r="Z52" s="228">
        <f t="shared" si="1"/>
        <v>0</v>
      </c>
      <c r="AB52" s="9" t="s">
        <v>409</v>
      </c>
      <c r="AC52" s="118" t="s">
        <v>410</v>
      </c>
      <c r="AD52" s="224">
        <v>0</v>
      </c>
      <c r="AE52" s="225">
        <v>0</v>
      </c>
      <c r="AF52" s="225">
        <v>0</v>
      </c>
      <c r="AG52" s="225">
        <v>0</v>
      </c>
      <c r="AH52" s="225">
        <v>0</v>
      </c>
      <c r="AI52" s="225">
        <v>0</v>
      </c>
      <c r="AJ52" s="225">
        <v>0</v>
      </c>
      <c r="AK52" s="225">
        <v>0</v>
      </c>
      <c r="AL52" s="225">
        <v>0</v>
      </c>
      <c r="AM52" s="226">
        <v>0</v>
      </c>
      <c r="AN52" s="227">
        <v>0</v>
      </c>
      <c r="AO52" s="227">
        <v>0</v>
      </c>
      <c r="AP52" s="227">
        <v>0</v>
      </c>
      <c r="AQ52" s="227">
        <v>0</v>
      </c>
      <c r="AR52" s="227">
        <v>0</v>
      </c>
      <c r="AS52" s="227">
        <v>0</v>
      </c>
      <c r="AT52" s="227">
        <v>0</v>
      </c>
      <c r="AU52" s="227">
        <v>0</v>
      </c>
      <c r="AV52" s="227">
        <v>0</v>
      </c>
      <c r="AW52" s="227">
        <v>0</v>
      </c>
      <c r="AX52" s="227">
        <v>0</v>
      </c>
      <c r="AY52" s="227">
        <v>0</v>
      </c>
      <c r="AZ52" s="227">
        <v>0</v>
      </c>
      <c r="BA52" s="228">
        <v>0</v>
      </c>
    </row>
    <row r="53" spans="1:53" ht="15" customHeight="1" x14ac:dyDescent="0.2">
      <c r="A53" s="11" t="s">
        <v>411</v>
      </c>
      <c r="B53" s="117" t="s">
        <v>412</v>
      </c>
      <c r="C53" s="229">
        <v>0</v>
      </c>
      <c r="D53" s="230">
        <v>0</v>
      </c>
      <c r="E53" s="230">
        <v>0</v>
      </c>
      <c r="F53" s="230">
        <v>0</v>
      </c>
      <c r="G53" s="230">
        <v>0</v>
      </c>
      <c r="H53" s="230">
        <v>0</v>
      </c>
      <c r="I53" s="230">
        <v>0</v>
      </c>
      <c r="J53" s="230">
        <v>0</v>
      </c>
      <c r="K53" s="230">
        <v>0</v>
      </c>
      <c r="L53" s="231">
        <f t="shared" si="0"/>
        <v>0</v>
      </c>
      <c r="M53" s="232">
        <v>0</v>
      </c>
      <c r="N53" s="232">
        <v>0</v>
      </c>
      <c r="O53" s="232">
        <v>0</v>
      </c>
      <c r="P53" s="232">
        <v>0</v>
      </c>
      <c r="Q53" s="232">
        <v>0</v>
      </c>
      <c r="R53" s="232">
        <v>0</v>
      </c>
      <c r="S53" s="232">
        <v>0</v>
      </c>
      <c r="T53" s="232">
        <v>0</v>
      </c>
      <c r="U53" s="232">
        <v>0</v>
      </c>
      <c r="V53" s="232">
        <v>0</v>
      </c>
      <c r="W53" s="232">
        <v>0</v>
      </c>
      <c r="X53" s="232">
        <v>0</v>
      </c>
      <c r="Y53" s="232">
        <v>0</v>
      </c>
      <c r="Z53" s="233">
        <f t="shared" si="1"/>
        <v>0</v>
      </c>
      <c r="AB53" s="11" t="s">
        <v>411</v>
      </c>
      <c r="AC53" s="117" t="s">
        <v>412</v>
      </c>
      <c r="AD53" s="229">
        <v>0</v>
      </c>
      <c r="AE53" s="230">
        <v>0</v>
      </c>
      <c r="AF53" s="230">
        <v>0</v>
      </c>
      <c r="AG53" s="230">
        <v>0</v>
      </c>
      <c r="AH53" s="230">
        <v>0</v>
      </c>
      <c r="AI53" s="230">
        <v>0</v>
      </c>
      <c r="AJ53" s="230">
        <v>0</v>
      </c>
      <c r="AK53" s="230">
        <v>0</v>
      </c>
      <c r="AL53" s="230">
        <v>0</v>
      </c>
      <c r="AM53" s="231">
        <v>0</v>
      </c>
      <c r="AN53" s="232">
        <v>0</v>
      </c>
      <c r="AO53" s="232">
        <v>0</v>
      </c>
      <c r="AP53" s="232">
        <v>0</v>
      </c>
      <c r="AQ53" s="232">
        <v>0</v>
      </c>
      <c r="AR53" s="232">
        <v>0</v>
      </c>
      <c r="AS53" s="232">
        <v>0</v>
      </c>
      <c r="AT53" s="232">
        <v>0</v>
      </c>
      <c r="AU53" s="232">
        <v>0</v>
      </c>
      <c r="AV53" s="232">
        <v>0</v>
      </c>
      <c r="AW53" s="232">
        <v>0</v>
      </c>
      <c r="AX53" s="232">
        <v>0</v>
      </c>
      <c r="AY53" s="232">
        <v>0</v>
      </c>
      <c r="AZ53" s="232">
        <v>0</v>
      </c>
      <c r="BA53" s="233">
        <v>0</v>
      </c>
    </row>
    <row r="54" spans="1:53" ht="15" customHeight="1" x14ac:dyDescent="0.2">
      <c r="A54" s="22" t="s">
        <v>413</v>
      </c>
      <c r="B54" s="43" t="s">
        <v>414</v>
      </c>
      <c r="C54" s="234">
        <f t="shared" ref="C54:L54" si="2">SUM(C9:C53)</f>
        <v>0</v>
      </c>
      <c r="D54" s="235">
        <f t="shared" si="2"/>
        <v>0</v>
      </c>
      <c r="E54" s="235">
        <f t="shared" si="2"/>
        <v>0</v>
      </c>
      <c r="F54" s="235">
        <f t="shared" si="2"/>
        <v>0</v>
      </c>
      <c r="G54" s="235">
        <f t="shared" si="2"/>
        <v>0</v>
      </c>
      <c r="H54" s="235">
        <f t="shared" si="2"/>
        <v>0</v>
      </c>
      <c r="I54" s="235">
        <f t="shared" si="2"/>
        <v>0</v>
      </c>
      <c r="J54" s="235">
        <f t="shared" si="2"/>
        <v>0</v>
      </c>
      <c r="K54" s="235">
        <f t="shared" si="2"/>
        <v>0</v>
      </c>
      <c r="L54" s="236">
        <f t="shared" si="2"/>
        <v>0</v>
      </c>
      <c r="M54" s="237">
        <f t="shared" ref="M54:X54" si="3">SUM(M9:M53)</f>
        <v>0</v>
      </c>
      <c r="N54" s="237">
        <f t="shared" si="3"/>
        <v>0</v>
      </c>
      <c r="O54" s="237">
        <f t="shared" si="3"/>
        <v>0</v>
      </c>
      <c r="P54" s="237">
        <f t="shared" si="3"/>
        <v>0</v>
      </c>
      <c r="Q54" s="237">
        <f t="shared" si="3"/>
        <v>0</v>
      </c>
      <c r="R54" s="237">
        <f t="shared" si="3"/>
        <v>0</v>
      </c>
      <c r="S54" s="237">
        <f t="shared" si="3"/>
        <v>0</v>
      </c>
      <c r="T54" s="237">
        <f t="shared" si="3"/>
        <v>0</v>
      </c>
      <c r="U54" s="237">
        <f t="shared" si="3"/>
        <v>0</v>
      </c>
      <c r="V54" s="237">
        <f t="shared" si="3"/>
        <v>0</v>
      </c>
      <c r="W54" s="237">
        <f t="shared" si="3"/>
        <v>0</v>
      </c>
      <c r="X54" s="237">
        <f t="shared" si="3"/>
        <v>0</v>
      </c>
      <c r="Y54" s="237">
        <f>SUM(Y9:Y53)</f>
        <v>0</v>
      </c>
      <c r="Z54" s="237">
        <f>SUM(Z9:Z53)</f>
        <v>0</v>
      </c>
      <c r="AB54" s="22" t="s">
        <v>413</v>
      </c>
      <c r="AC54" s="43" t="s">
        <v>414</v>
      </c>
      <c r="AD54" s="234">
        <v>0</v>
      </c>
      <c r="AE54" s="235">
        <v>0</v>
      </c>
      <c r="AF54" s="235">
        <v>0</v>
      </c>
      <c r="AG54" s="235">
        <v>0</v>
      </c>
      <c r="AH54" s="235">
        <v>0</v>
      </c>
      <c r="AI54" s="235">
        <v>0</v>
      </c>
      <c r="AJ54" s="235">
        <v>0</v>
      </c>
      <c r="AK54" s="235">
        <v>0</v>
      </c>
      <c r="AL54" s="235">
        <v>0</v>
      </c>
      <c r="AM54" s="236">
        <v>0</v>
      </c>
      <c r="AN54" s="237">
        <v>0</v>
      </c>
      <c r="AO54" s="237">
        <v>0</v>
      </c>
      <c r="AP54" s="237">
        <v>0</v>
      </c>
      <c r="AQ54" s="237">
        <v>0</v>
      </c>
      <c r="AR54" s="237">
        <v>0</v>
      </c>
      <c r="AS54" s="237">
        <v>0</v>
      </c>
      <c r="AT54" s="237">
        <v>0</v>
      </c>
      <c r="AU54" s="237">
        <v>0</v>
      </c>
      <c r="AV54" s="237">
        <v>0</v>
      </c>
      <c r="AW54" s="237">
        <v>0</v>
      </c>
      <c r="AX54" s="237">
        <v>0</v>
      </c>
      <c r="AY54" s="237">
        <v>0</v>
      </c>
      <c r="AZ54" s="237">
        <v>0</v>
      </c>
      <c r="BA54" s="237">
        <v>0</v>
      </c>
    </row>
    <row r="55" spans="1:53" ht="15" customHeight="1" x14ac:dyDescent="0.2">
      <c r="A55" s="21"/>
      <c r="B55" s="14"/>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9"/>
      <c r="AB55" s="21"/>
      <c r="AC55" s="14"/>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238"/>
      <c r="BA55" s="239"/>
    </row>
    <row r="56" spans="1:53" ht="15" customHeight="1" x14ac:dyDescent="0.2">
      <c r="A56" s="5">
        <v>2</v>
      </c>
      <c r="B56" s="47" t="s">
        <v>415</v>
      </c>
      <c r="C56" s="361">
        <v>0</v>
      </c>
      <c r="D56" s="362">
        <v>0</v>
      </c>
      <c r="E56" s="362">
        <v>0</v>
      </c>
      <c r="F56" s="362">
        <v>0</v>
      </c>
      <c r="G56" s="362">
        <v>0</v>
      </c>
      <c r="H56" s="362">
        <v>0</v>
      </c>
      <c r="I56" s="362">
        <v>0</v>
      </c>
      <c r="J56" s="362">
        <v>0</v>
      </c>
      <c r="K56" s="362">
        <v>0</v>
      </c>
      <c r="L56" s="240">
        <f>SUM(C56:K56)</f>
        <v>0</v>
      </c>
      <c r="M56" s="363">
        <v>0</v>
      </c>
      <c r="N56" s="363">
        <v>0</v>
      </c>
      <c r="O56" s="363">
        <v>0</v>
      </c>
      <c r="P56" s="363">
        <v>0</v>
      </c>
      <c r="Q56" s="363">
        <v>0</v>
      </c>
      <c r="R56" s="363">
        <v>0</v>
      </c>
      <c r="S56" s="363">
        <v>0</v>
      </c>
      <c r="T56" s="363">
        <v>0</v>
      </c>
      <c r="U56" s="363">
        <v>0</v>
      </c>
      <c r="V56" s="363">
        <v>0</v>
      </c>
      <c r="W56" s="363">
        <v>0</v>
      </c>
      <c r="X56" s="363">
        <v>0</v>
      </c>
      <c r="Y56" s="363">
        <v>0</v>
      </c>
      <c r="Z56" s="241">
        <f>SUM(L56:Y56)</f>
        <v>0</v>
      </c>
      <c r="AB56" s="5">
        <v>2</v>
      </c>
      <c r="AC56" s="47" t="s">
        <v>415</v>
      </c>
      <c r="AD56" s="361">
        <v>0</v>
      </c>
      <c r="AE56" s="362">
        <v>0</v>
      </c>
      <c r="AF56" s="362">
        <v>0</v>
      </c>
      <c r="AG56" s="362">
        <v>0</v>
      </c>
      <c r="AH56" s="362">
        <v>0</v>
      </c>
      <c r="AI56" s="362">
        <v>0</v>
      </c>
      <c r="AJ56" s="362">
        <v>0</v>
      </c>
      <c r="AK56" s="362">
        <v>0</v>
      </c>
      <c r="AL56" s="362">
        <v>0</v>
      </c>
      <c r="AM56" s="240">
        <f>SUM(AD56:AL56)</f>
        <v>0</v>
      </c>
      <c r="AN56" s="363">
        <v>0</v>
      </c>
      <c r="AO56" s="363">
        <v>0</v>
      </c>
      <c r="AP56" s="363">
        <v>0</v>
      </c>
      <c r="AQ56" s="363">
        <v>0</v>
      </c>
      <c r="AR56" s="363">
        <v>0</v>
      </c>
      <c r="AS56" s="363">
        <v>0</v>
      </c>
      <c r="AT56" s="363">
        <v>0</v>
      </c>
      <c r="AU56" s="363">
        <v>0</v>
      </c>
      <c r="AV56" s="363">
        <v>0</v>
      </c>
      <c r="AW56" s="363">
        <v>0</v>
      </c>
      <c r="AX56" s="363">
        <v>0</v>
      </c>
      <c r="AY56" s="363">
        <v>0</v>
      </c>
      <c r="AZ56" s="363">
        <v>0</v>
      </c>
      <c r="BA56" s="241">
        <f>SUM(AM56:AZ56)</f>
        <v>0</v>
      </c>
    </row>
    <row r="57" spans="1:53" ht="15" customHeight="1" x14ac:dyDescent="0.2">
      <c r="A57" s="21"/>
      <c r="B57" s="14"/>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9"/>
      <c r="AB57" s="21"/>
      <c r="AC57" s="14"/>
      <c r="AD57" s="238"/>
      <c r="AE57" s="238"/>
      <c r="AF57" s="238"/>
      <c r="AG57" s="238"/>
      <c r="AH57" s="238"/>
      <c r="AI57" s="238"/>
      <c r="AJ57" s="238"/>
      <c r="AK57" s="238"/>
      <c r="AL57" s="238"/>
      <c r="AM57" s="238"/>
      <c r="AN57" s="238"/>
      <c r="AO57" s="238"/>
      <c r="AP57" s="238"/>
      <c r="AQ57" s="238"/>
      <c r="AR57" s="238"/>
      <c r="AS57" s="238"/>
      <c r="AT57" s="238"/>
      <c r="AU57" s="238"/>
      <c r="AV57" s="238"/>
      <c r="AW57" s="238"/>
      <c r="AX57" s="238"/>
      <c r="AY57" s="238"/>
      <c r="AZ57" s="238"/>
      <c r="BA57" s="239"/>
    </row>
    <row r="58" spans="1:53" ht="15" customHeight="1" x14ac:dyDescent="0.2">
      <c r="A58" s="34">
        <v>3</v>
      </c>
      <c r="B58" s="44" t="s">
        <v>416</v>
      </c>
      <c r="C58" s="208" t="s">
        <v>34</v>
      </c>
      <c r="D58" s="208" t="s">
        <v>34</v>
      </c>
      <c r="E58" s="208" t="s">
        <v>34</v>
      </c>
      <c r="F58" s="208" t="s">
        <v>34</v>
      </c>
      <c r="G58" s="208" t="s">
        <v>34</v>
      </c>
      <c r="H58" s="208" t="s">
        <v>34</v>
      </c>
      <c r="I58" s="208" t="s">
        <v>34</v>
      </c>
      <c r="J58" s="208" t="s">
        <v>34</v>
      </c>
      <c r="K58" s="208" t="s">
        <v>34</v>
      </c>
      <c r="L58" s="208" t="s">
        <v>34</v>
      </c>
      <c r="M58" s="208" t="s">
        <v>34</v>
      </c>
      <c r="N58" s="208" t="s">
        <v>34</v>
      </c>
      <c r="O58" s="208" t="s">
        <v>34</v>
      </c>
      <c r="P58" s="208" t="s">
        <v>34</v>
      </c>
      <c r="Q58" s="208" t="s">
        <v>34</v>
      </c>
      <c r="R58" s="208" t="s">
        <v>34</v>
      </c>
      <c r="S58" s="208" t="s">
        <v>34</v>
      </c>
      <c r="T58" s="208" t="s">
        <v>34</v>
      </c>
      <c r="U58" s="208" t="s">
        <v>34</v>
      </c>
      <c r="V58" s="208" t="s">
        <v>34</v>
      </c>
      <c r="W58" s="208" t="s">
        <v>34</v>
      </c>
      <c r="X58" s="208" t="s">
        <v>34</v>
      </c>
      <c r="Y58" s="208" t="s">
        <v>34</v>
      </c>
      <c r="Z58" s="209" t="s">
        <v>34</v>
      </c>
      <c r="AB58" s="34">
        <v>3</v>
      </c>
      <c r="AC58" s="44" t="s">
        <v>416</v>
      </c>
      <c r="AD58" s="208" t="s">
        <v>34</v>
      </c>
      <c r="AE58" s="208" t="s">
        <v>34</v>
      </c>
      <c r="AF58" s="208" t="s">
        <v>34</v>
      </c>
      <c r="AG58" s="208" t="s">
        <v>34</v>
      </c>
      <c r="AH58" s="208" t="s">
        <v>34</v>
      </c>
      <c r="AI58" s="208" t="s">
        <v>34</v>
      </c>
      <c r="AJ58" s="208" t="s">
        <v>34</v>
      </c>
      <c r="AK58" s="208" t="s">
        <v>34</v>
      </c>
      <c r="AL58" s="208" t="s">
        <v>34</v>
      </c>
      <c r="AM58" s="208" t="s">
        <v>34</v>
      </c>
      <c r="AN58" s="208" t="s">
        <v>34</v>
      </c>
      <c r="AO58" s="208" t="s">
        <v>34</v>
      </c>
      <c r="AP58" s="208" t="s">
        <v>34</v>
      </c>
      <c r="AQ58" s="208" t="s">
        <v>34</v>
      </c>
      <c r="AR58" s="208" t="s">
        <v>34</v>
      </c>
      <c r="AS58" s="208" t="s">
        <v>34</v>
      </c>
      <c r="AT58" s="208" t="s">
        <v>34</v>
      </c>
      <c r="AU58" s="208" t="s">
        <v>34</v>
      </c>
      <c r="AV58" s="208" t="s">
        <v>34</v>
      </c>
      <c r="AW58" s="208" t="s">
        <v>34</v>
      </c>
      <c r="AX58" s="208" t="s">
        <v>34</v>
      </c>
      <c r="AY58" s="208" t="s">
        <v>34</v>
      </c>
      <c r="AZ58" s="208" t="s">
        <v>34</v>
      </c>
      <c r="BA58" s="209" t="s">
        <v>34</v>
      </c>
    </row>
    <row r="59" spans="1:53" ht="15" customHeight="1" x14ac:dyDescent="0.2">
      <c r="A59" s="7" t="s">
        <v>115</v>
      </c>
      <c r="B59" s="116" t="s">
        <v>417</v>
      </c>
      <c r="C59" s="360">
        <v>0</v>
      </c>
      <c r="D59" s="220">
        <v>0</v>
      </c>
      <c r="E59" s="220">
        <v>0</v>
      </c>
      <c r="F59" s="220">
        <v>0</v>
      </c>
      <c r="G59" s="220">
        <v>0</v>
      </c>
      <c r="H59" s="220">
        <v>0</v>
      </c>
      <c r="I59" s="220">
        <v>0</v>
      </c>
      <c r="J59" s="220">
        <v>0</v>
      </c>
      <c r="K59" s="220">
        <v>0</v>
      </c>
      <c r="L59" s="221">
        <f>SUM(C59:K59)</f>
        <v>0</v>
      </c>
      <c r="M59" s="222">
        <v>0</v>
      </c>
      <c r="N59" s="222">
        <v>0</v>
      </c>
      <c r="O59" s="222">
        <v>0</v>
      </c>
      <c r="P59" s="222">
        <v>0</v>
      </c>
      <c r="Q59" s="222">
        <v>0</v>
      </c>
      <c r="R59" s="222">
        <v>0</v>
      </c>
      <c r="S59" s="222">
        <v>0</v>
      </c>
      <c r="T59" s="222">
        <v>0</v>
      </c>
      <c r="U59" s="222">
        <v>0</v>
      </c>
      <c r="V59" s="222">
        <v>0</v>
      </c>
      <c r="W59" s="222">
        <v>0</v>
      </c>
      <c r="X59" s="222">
        <v>0</v>
      </c>
      <c r="Y59" s="222">
        <v>0</v>
      </c>
      <c r="Z59" s="223">
        <f>SUM(L59:Y59)</f>
        <v>0</v>
      </c>
      <c r="AB59" s="7" t="s">
        <v>115</v>
      </c>
      <c r="AC59" s="116" t="s">
        <v>417</v>
      </c>
      <c r="AD59" s="360">
        <v>0</v>
      </c>
      <c r="AE59" s="220">
        <v>0</v>
      </c>
      <c r="AF59" s="220">
        <v>0</v>
      </c>
      <c r="AG59" s="220">
        <v>0</v>
      </c>
      <c r="AH59" s="220">
        <v>0</v>
      </c>
      <c r="AI59" s="220">
        <v>0</v>
      </c>
      <c r="AJ59" s="220">
        <v>0</v>
      </c>
      <c r="AK59" s="220">
        <v>0</v>
      </c>
      <c r="AL59" s="220">
        <v>0</v>
      </c>
      <c r="AM59" s="221">
        <v>0</v>
      </c>
      <c r="AN59" s="222">
        <v>0</v>
      </c>
      <c r="AO59" s="222">
        <v>0</v>
      </c>
      <c r="AP59" s="222">
        <v>0</v>
      </c>
      <c r="AQ59" s="222">
        <v>0</v>
      </c>
      <c r="AR59" s="222">
        <v>0</v>
      </c>
      <c r="AS59" s="222">
        <v>0</v>
      </c>
      <c r="AT59" s="222">
        <v>0</v>
      </c>
      <c r="AU59" s="222">
        <v>0</v>
      </c>
      <c r="AV59" s="222">
        <v>0</v>
      </c>
      <c r="AW59" s="222">
        <v>0</v>
      </c>
      <c r="AX59" s="222">
        <v>0</v>
      </c>
      <c r="AY59" s="222">
        <v>0</v>
      </c>
      <c r="AZ59" s="222">
        <v>0</v>
      </c>
      <c r="BA59" s="223">
        <v>0</v>
      </c>
    </row>
    <row r="60" spans="1:53" ht="15" customHeight="1" x14ac:dyDescent="0.2">
      <c r="A60" s="9" t="s">
        <v>117</v>
      </c>
      <c r="B60" s="118" t="s">
        <v>418</v>
      </c>
      <c r="C60" s="224">
        <v>0</v>
      </c>
      <c r="D60" s="225">
        <v>0</v>
      </c>
      <c r="E60" s="225">
        <v>0</v>
      </c>
      <c r="F60" s="225">
        <v>0</v>
      </c>
      <c r="G60" s="225">
        <v>0</v>
      </c>
      <c r="H60" s="225">
        <v>0</v>
      </c>
      <c r="I60" s="225">
        <v>0</v>
      </c>
      <c r="J60" s="225">
        <v>0</v>
      </c>
      <c r="K60" s="225">
        <v>0</v>
      </c>
      <c r="L60" s="226">
        <f>SUM(C60:K60)</f>
        <v>0</v>
      </c>
      <c r="M60" s="227">
        <v>0</v>
      </c>
      <c r="N60" s="227">
        <v>0</v>
      </c>
      <c r="O60" s="227">
        <v>0</v>
      </c>
      <c r="P60" s="227">
        <v>0</v>
      </c>
      <c r="Q60" s="227">
        <v>0</v>
      </c>
      <c r="R60" s="227">
        <v>0</v>
      </c>
      <c r="S60" s="227">
        <v>0</v>
      </c>
      <c r="T60" s="227">
        <v>0</v>
      </c>
      <c r="U60" s="227">
        <v>0</v>
      </c>
      <c r="V60" s="227">
        <v>0</v>
      </c>
      <c r="W60" s="227">
        <v>0</v>
      </c>
      <c r="X60" s="227">
        <v>0</v>
      </c>
      <c r="Y60" s="227">
        <v>0</v>
      </c>
      <c r="Z60" s="228">
        <f>SUM(L60:Y60)</f>
        <v>0</v>
      </c>
      <c r="AB60" s="9" t="s">
        <v>117</v>
      </c>
      <c r="AC60" s="118" t="s">
        <v>418</v>
      </c>
      <c r="AD60" s="224">
        <v>0</v>
      </c>
      <c r="AE60" s="225">
        <v>0</v>
      </c>
      <c r="AF60" s="225">
        <v>0</v>
      </c>
      <c r="AG60" s="225">
        <v>0</v>
      </c>
      <c r="AH60" s="225">
        <v>0</v>
      </c>
      <c r="AI60" s="225">
        <v>0</v>
      </c>
      <c r="AJ60" s="225">
        <v>0</v>
      </c>
      <c r="AK60" s="225">
        <v>0</v>
      </c>
      <c r="AL60" s="225">
        <v>0</v>
      </c>
      <c r="AM60" s="226">
        <v>0</v>
      </c>
      <c r="AN60" s="227">
        <v>0</v>
      </c>
      <c r="AO60" s="227">
        <v>0</v>
      </c>
      <c r="AP60" s="227">
        <v>0</v>
      </c>
      <c r="AQ60" s="227">
        <v>0</v>
      </c>
      <c r="AR60" s="227">
        <v>0</v>
      </c>
      <c r="AS60" s="227">
        <v>0</v>
      </c>
      <c r="AT60" s="227">
        <v>0</v>
      </c>
      <c r="AU60" s="227">
        <v>0</v>
      </c>
      <c r="AV60" s="227">
        <v>0</v>
      </c>
      <c r="AW60" s="227">
        <v>0</v>
      </c>
      <c r="AX60" s="227">
        <v>0</v>
      </c>
      <c r="AY60" s="227">
        <v>0</v>
      </c>
      <c r="AZ60" s="227">
        <v>0</v>
      </c>
      <c r="BA60" s="228">
        <v>0</v>
      </c>
    </row>
    <row r="61" spans="1:53" ht="15" customHeight="1" x14ac:dyDescent="0.2">
      <c r="A61" s="11" t="s">
        <v>119</v>
      </c>
      <c r="B61" s="117" t="s">
        <v>419</v>
      </c>
      <c r="C61" s="229">
        <v>0</v>
      </c>
      <c r="D61" s="230">
        <v>0</v>
      </c>
      <c r="E61" s="230">
        <v>0</v>
      </c>
      <c r="F61" s="230">
        <v>0</v>
      </c>
      <c r="G61" s="230">
        <v>0</v>
      </c>
      <c r="H61" s="230">
        <v>0</v>
      </c>
      <c r="I61" s="230">
        <v>0</v>
      </c>
      <c r="J61" s="230">
        <v>0</v>
      </c>
      <c r="K61" s="230">
        <v>0</v>
      </c>
      <c r="L61" s="231">
        <f>SUM(C61:K61)</f>
        <v>0</v>
      </c>
      <c r="M61" s="232">
        <v>0</v>
      </c>
      <c r="N61" s="232">
        <v>0</v>
      </c>
      <c r="O61" s="232">
        <v>0</v>
      </c>
      <c r="P61" s="232">
        <v>0</v>
      </c>
      <c r="Q61" s="232">
        <v>0</v>
      </c>
      <c r="R61" s="232">
        <v>0</v>
      </c>
      <c r="S61" s="232">
        <v>0</v>
      </c>
      <c r="T61" s="232">
        <v>0</v>
      </c>
      <c r="U61" s="232">
        <v>0</v>
      </c>
      <c r="V61" s="232">
        <v>0</v>
      </c>
      <c r="W61" s="232">
        <v>0</v>
      </c>
      <c r="X61" s="232">
        <v>0</v>
      </c>
      <c r="Y61" s="232">
        <v>0</v>
      </c>
      <c r="Z61" s="233">
        <f>SUM(L61:Y61)</f>
        <v>0</v>
      </c>
      <c r="AB61" s="11" t="s">
        <v>119</v>
      </c>
      <c r="AC61" s="117" t="s">
        <v>419</v>
      </c>
      <c r="AD61" s="229">
        <v>0</v>
      </c>
      <c r="AE61" s="230">
        <v>0</v>
      </c>
      <c r="AF61" s="230">
        <v>0</v>
      </c>
      <c r="AG61" s="230">
        <v>0</v>
      </c>
      <c r="AH61" s="230">
        <v>0</v>
      </c>
      <c r="AI61" s="230">
        <v>0</v>
      </c>
      <c r="AJ61" s="230">
        <v>0</v>
      </c>
      <c r="AK61" s="230">
        <v>0</v>
      </c>
      <c r="AL61" s="230">
        <v>0</v>
      </c>
      <c r="AM61" s="231">
        <v>0</v>
      </c>
      <c r="AN61" s="232">
        <v>0</v>
      </c>
      <c r="AO61" s="232">
        <v>0</v>
      </c>
      <c r="AP61" s="232">
        <v>0</v>
      </c>
      <c r="AQ61" s="232">
        <v>0</v>
      </c>
      <c r="AR61" s="232">
        <v>0</v>
      </c>
      <c r="AS61" s="232">
        <v>0</v>
      </c>
      <c r="AT61" s="232">
        <v>0</v>
      </c>
      <c r="AU61" s="232">
        <v>0</v>
      </c>
      <c r="AV61" s="232">
        <v>0</v>
      </c>
      <c r="AW61" s="232">
        <v>0</v>
      </c>
      <c r="AX61" s="232">
        <v>0</v>
      </c>
      <c r="AY61" s="232">
        <v>0</v>
      </c>
      <c r="AZ61" s="232">
        <v>0</v>
      </c>
      <c r="BA61" s="233">
        <v>0</v>
      </c>
    </row>
    <row r="62" spans="1:53" ht="15" customHeight="1" x14ac:dyDescent="0.2">
      <c r="A62" s="22" t="s">
        <v>121</v>
      </c>
      <c r="B62" s="43" t="s">
        <v>420</v>
      </c>
      <c r="C62" s="234">
        <f>SUM(C59:C61)</f>
        <v>0</v>
      </c>
      <c r="D62" s="235">
        <f t="shared" ref="D62:Z62" si="4">SUM(D59:D61)</f>
        <v>0</v>
      </c>
      <c r="E62" s="235">
        <f t="shared" si="4"/>
        <v>0</v>
      </c>
      <c r="F62" s="235">
        <f t="shared" si="4"/>
        <v>0</v>
      </c>
      <c r="G62" s="235">
        <f t="shared" si="4"/>
        <v>0</v>
      </c>
      <c r="H62" s="235">
        <f t="shared" si="4"/>
        <v>0</v>
      </c>
      <c r="I62" s="235">
        <f t="shared" si="4"/>
        <v>0</v>
      </c>
      <c r="J62" s="235">
        <f t="shared" si="4"/>
        <v>0</v>
      </c>
      <c r="K62" s="235">
        <f t="shared" si="4"/>
        <v>0</v>
      </c>
      <c r="L62" s="236">
        <f t="shared" si="4"/>
        <v>0</v>
      </c>
      <c r="M62" s="237">
        <f t="shared" si="4"/>
        <v>0</v>
      </c>
      <c r="N62" s="237">
        <f t="shared" si="4"/>
        <v>0</v>
      </c>
      <c r="O62" s="237">
        <f t="shared" si="4"/>
        <v>0</v>
      </c>
      <c r="P62" s="237">
        <f t="shared" si="4"/>
        <v>0</v>
      </c>
      <c r="Q62" s="237">
        <f t="shared" si="4"/>
        <v>0</v>
      </c>
      <c r="R62" s="237">
        <f t="shared" si="4"/>
        <v>0</v>
      </c>
      <c r="S62" s="237">
        <f t="shared" si="4"/>
        <v>0</v>
      </c>
      <c r="T62" s="237">
        <f t="shared" si="4"/>
        <v>0</v>
      </c>
      <c r="U62" s="237">
        <f t="shared" si="4"/>
        <v>0</v>
      </c>
      <c r="V62" s="237">
        <f t="shared" si="4"/>
        <v>0</v>
      </c>
      <c r="W62" s="237">
        <f t="shared" si="4"/>
        <v>0</v>
      </c>
      <c r="X62" s="237">
        <f t="shared" si="4"/>
        <v>0</v>
      </c>
      <c r="Y62" s="237">
        <f t="shared" si="4"/>
        <v>0</v>
      </c>
      <c r="Z62" s="237">
        <f t="shared" si="4"/>
        <v>0</v>
      </c>
      <c r="AB62" s="22" t="s">
        <v>121</v>
      </c>
      <c r="AC62" s="43" t="s">
        <v>420</v>
      </c>
      <c r="AD62" s="234">
        <v>0</v>
      </c>
      <c r="AE62" s="235">
        <v>0</v>
      </c>
      <c r="AF62" s="235">
        <v>0</v>
      </c>
      <c r="AG62" s="235">
        <v>0</v>
      </c>
      <c r="AH62" s="235">
        <v>0</v>
      </c>
      <c r="AI62" s="235">
        <v>0</v>
      </c>
      <c r="AJ62" s="235">
        <v>0</v>
      </c>
      <c r="AK62" s="235">
        <v>0</v>
      </c>
      <c r="AL62" s="235">
        <v>0</v>
      </c>
      <c r="AM62" s="236">
        <v>0</v>
      </c>
      <c r="AN62" s="237">
        <v>0</v>
      </c>
      <c r="AO62" s="237">
        <v>0</v>
      </c>
      <c r="AP62" s="237">
        <v>0</v>
      </c>
      <c r="AQ62" s="237">
        <v>0</v>
      </c>
      <c r="AR62" s="237">
        <v>0</v>
      </c>
      <c r="AS62" s="237">
        <v>0</v>
      </c>
      <c r="AT62" s="237">
        <v>0</v>
      </c>
      <c r="AU62" s="237">
        <v>0</v>
      </c>
      <c r="AV62" s="237">
        <v>0</v>
      </c>
      <c r="AW62" s="237">
        <v>0</v>
      </c>
      <c r="AX62" s="237">
        <v>0</v>
      </c>
      <c r="AY62" s="237">
        <v>0</v>
      </c>
      <c r="AZ62" s="237">
        <v>0</v>
      </c>
      <c r="BA62" s="237">
        <v>0</v>
      </c>
    </row>
    <row r="63" spans="1:53" ht="15" customHeight="1" x14ac:dyDescent="0.2">
      <c r="A63" s="21"/>
      <c r="B63" s="54"/>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9"/>
      <c r="AB63" s="21"/>
      <c r="AC63" s="54"/>
      <c r="AD63" s="238"/>
      <c r="AE63" s="238"/>
      <c r="AF63" s="238"/>
      <c r="AG63" s="238"/>
      <c r="AH63" s="238"/>
      <c r="AI63" s="238"/>
      <c r="AJ63" s="238"/>
      <c r="AK63" s="238"/>
      <c r="AL63" s="238"/>
      <c r="AM63" s="238"/>
      <c r="AN63" s="238"/>
      <c r="AO63" s="238"/>
      <c r="AP63" s="238"/>
      <c r="AQ63" s="238"/>
      <c r="AR63" s="238"/>
      <c r="AS63" s="238"/>
      <c r="AT63" s="238"/>
      <c r="AU63" s="238"/>
      <c r="AV63" s="238"/>
      <c r="AW63" s="238"/>
      <c r="AX63" s="238"/>
      <c r="AY63" s="238"/>
      <c r="AZ63" s="238"/>
      <c r="BA63" s="239"/>
    </row>
    <row r="64" spans="1:53" ht="15" customHeight="1" x14ac:dyDescent="0.2">
      <c r="A64" s="22">
        <v>4</v>
      </c>
      <c r="B64" s="110" t="s">
        <v>421</v>
      </c>
      <c r="C64" s="234">
        <f>SUM(C54,C56,C62)</f>
        <v>0</v>
      </c>
      <c r="D64" s="235">
        <f t="shared" ref="D64:Z64" si="5">SUM(D54,D56,D62)</f>
        <v>0</v>
      </c>
      <c r="E64" s="235">
        <f t="shared" si="5"/>
        <v>0</v>
      </c>
      <c r="F64" s="235">
        <f t="shared" si="5"/>
        <v>0</v>
      </c>
      <c r="G64" s="235">
        <f t="shared" si="5"/>
        <v>0</v>
      </c>
      <c r="H64" s="235">
        <f t="shared" si="5"/>
        <v>0</v>
      </c>
      <c r="I64" s="235">
        <f t="shared" si="5"/>
        <v>0</v>
      </c>
      <c r="J64" s="235">
        <f t="shared" si="5"/>
        <v>0</v>
      </c>
      <c r="K64" s="235">
        <f>SUM(K54,K56,K62)</f>
        <v>0</v>
      </c>
      <c r="L64" s="236">
        <f t="shared" si="5"/>
        <v>0</v>
      </c>
      <c r="M64" s="237">
        <f t="shared" si="5"/>
        <v>0</v>
      </c>
      <c r="N64" s="237">
        <f t="shared" si="5"/>
        <v>0</v>
      </c>
      <c r="O64" s="237">
        <f t="shared" si="5"/>
        <v>0</v>
      </c>
      <c r="P64" s="237">
        <f t="shared" si="5"/>
        <v>0</v>
      </c>
      <c r="Q64" s="237">
        <f t="shared" si="5"/>
        <v>0</v>
      </c>
      <c r="R64" s="237">
        <f t="shared" si="5"/>
        <v>0</v>
      </c>
      <c r="S64" s="237">
        <f t="shared" si="5"/>
        <v>0</v>
      </c>
      <c r="T64" s="237">
        <f t="shared" si="5"/>
        <v>0</v>
      </c>
      <c r="U64" s="237">
        <f t="shared" si="5"/>
        <v>0</v>
      </c>
      <c r="V64" s="237">
        <f t="shared" si="5"/>
        <v>0</v>
      </c>
      <c r="W64" s="237">
        <f t="shared" si="5"/>
        <v>0</v>
      </c>
      <c r="X64" s="237">
        <f t="shared" si="5"/>
        <v>0</v>
      </c>
      <c r="Y64" s="237">
        <f t="shared" si="5"/>
        <v>0</v>
      </c>
      <c r="Z64" s="237">
        <f t="shared" si="5"/>
        <v>0</v>
      </c>
      <c r="AB64" s="22">
        <v>4</v>
      </c>
      <c r="AC64" s="110" t="s">
        <v>421</v>
      </c>
      <c r="AD64" s="234">
        <v>0</v>
      </c>
      <c r="AE64" s="235">
        <v>0</v>
      </c>
      <c r="AF64" s="235">
        <v>0</v>
      </c>
      <c r="AG64" s="235">
        <v>0</v>
      </c>
      <c r="AH64" s="235">
        <v>0</v>
      </c>
      <c r="AI64" s="235">
        <v>0</v>
      </c>
      <c r="AJ64" s="235">
        <v>0</v>
      </c>
      <c r="AK64" s="235">
        <v>0</v>
      </c>
      <c r="AL64" s="235">
        <v>0</v>
      </c>
      <c r="AM64" s="236">
        <v>0</v>
      </c>
      <c r="AN64" s="237">
        <v>0</v>
      </c>
      <c r="AO64" s="237">
        <v>0</v>
      </c>
      <c r="AP64" s="237">
        <v>0</v>
      </c>
      <c r="AQ64" s="237">
        <v>0</v>
      </c>
      <c r="AR64" s="237">
        <v>0</v>
      </c>
      <c r="AS64" s="237">
        <v>0</v>
      </c>
      <c r="AT64" s="237">
        <v>0</v>
      </c>
      <c r="AU64" s="237">
        <v>0</v>
      </c>
      <c r="AV64" s="237">
        <v>0</v>
      </c>
      <c r="AW64" s="237">
        <v>0</v>
      </c>
      <c r="AX64" s="237">
        <v>0</v>
      </c>
      <c r="AY64" s="237">
        <v>0</v>
      </c>
      <c r="AZ64" s="237">
        <v>0</v>
      </c>
      <c r="BA64" s="237">
        <v>0</v>
      </c>
    </row>
    <row r="65" spans="1:53" ht="15" customHeight="1" x14ac:dyDescent="0.2">
      <c r="A65" s="21"/>
      <c r="B65" s="54"/>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9"/>
      <c r="AB65" s="21"/>
      <c r="AC65" s="54"/>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c r="BA65" s="239"/>
    </row>
    <row r="66" spans="1:53" ht="27" x14ac:dyDescent="0.2">
      <c r="A66" s="26">
        <v>5</v>
      </c>
      <c r="B66" s="109" t="s">
        <v>422</v>
      </c>
      <c r="C66" s="361">
        <v>0</v>
      </c>
      <c r="D66" s="362">
        <v>0</v>
      </c>
      <c r="E66" s="362">
        <v>0</v>
      </c>
      <c r="F66" s="362">
        <v>0</v>
      </c>
      <c r="G66" s="362">
        <v>0</v>
      </c>
      <c r="H66" s="362">
        <v>0</v>
      </c>
      <c r="I66" s="362">
        <v>0</v>
      </c>
      <c r="J66" s="362">
        <v>0</v>
      </c>
      <c r="K66" s="362">
        <v>0</v>
      </c>
      <c r="L66" s="240">
        <f>SUM(C66:K66)</f>
        <v>0</v>
      </c>
      <c r="M66" s="363">
        <v>0</v>
      </c>
      <c r="N66" s="363">
        <v>0</v>
      </c>
      <c r="O66" s="363">
        <v>0</v>
      </c>
      <c r="P66" s="363">
        <v>0</v>
      </c>
      <c r="Q66" s="363">
        <v>0</v>
      </c>
      <c r="R66" s="363">
        <v>0</v>
      </c>
      <c r="S66" s="363">
        <v>0</v>
      </c>
      <c r="T66" s="363">
        <v>0</v>
      </c>
      <c r="U66" s="363">
        <v>0</v>
      </c>
      <c r="V66" s="363">
        <v>0</v>
      </c>
      <c r="W66" s="363">
        <v>0</v>
      </c>
      <c r="X66" s="363">
        <v>0</v>
      </c>
      <c r="Y66" s="363">
        <v>0</v>
      </c>
      <c r="Z66" s="241">
        <f>SUM(L66:Y66)</f>
        <v>0</v>
      </c>
      <c r="AB66" s="26">
        <v>5</v>
      </c>
      <c r="AC66" s="109" t="s">
        <v>422</v>
      </c>
      <c r="AD66" s="361">
        <v>0</v>
      </c>
      <c r="AE66" s="362">
        <v>0</v>
      </c>
      <c r="AF66" s="362">
        <v>0</v>
      </c>
      <c r="AG66" s="362">
        <v>0</v>
      </c>
      <c r="AH66" s="362">
        <v>0</v>
      </c>
      <c r="AI66" s="362">
        <v>0</v>
      </c>
      <c r="AJ66" s="362">
        <v>0</v>
      </c>
      <c r="AK66" s="362">
        <v>0</v>
      </c>
      <c r="AL66" s="362">
        <v>0</v>
      </c>
      <c r="AM66" s="240">
        <v>0</v>
      </c>
      <c r="AN66" s="363">
        <v>0</v>
      </c>
      <c r="AO66" s="363">
        <v>0</v>
      </c>
      <c r="AP66" s="363">
        <v>0</v>
      </c>
      <c r="AQ66" s="363">
        <v>0</v>
      </c>
      <c r="AR66" s="363">
        <v>0</v>
      </c>
      <c r="AS66" s="363">
        <v>0</v>
      </c>
      <c r="AT66" s="363">
        <v>0</v>
      </c>
      <c r="AU66" s="363">
        <v>0</v>
      </c>
      <c r="AV66" s="363">
        <v>0</v>
      </c>
      <c r="AW66" s="363">
        <v>0</v>
      </c>
      <c r="AX66" s="363">
        <v>0</v>
      </c>
      <c r="AY66" s="363">
        <v>0</v>
      </c>
      <c r="AZ66" s="363">
        <v>0</v>
      </c>
      <c r="BA66" s="241">
        <v>0</v>
      </c>
    </row>
    <row r="67" spans="1:53" ht="15" customHeight="1" x14ac:dyDescent="0.2">
      <c r="A67" s="21"/>
      <c r="B67" s="54"/>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9"/>
      <c r="AB67" s="21"/>
      <c r="AC67" s="54"/>
      <c r="AD67" s="238"/>
      <c r="AE67" s="238"/>
      <c r="AF67" s="238"/>
      <c r="AG67" s="238"/>
      <c r="AH67" s="238"/>
      <c r="AI67" s="238"/>
      <c r="AJ67" s="238"/>
      <c r="AK67" s="238"/>
      <c r="AL67" s="238"/>
      <c r="AM67" s="238"/>
      <c r="AN67" s="238"/>
      <c r="AO67" s="238"/>
      <c r="AP67" s="238"/>
      <c r="AQ67" s="238"/>
      <c r="AR67" s="238"/>
      <c r="AS67" s="238"/>
      <c r="AT67" s="238"/>
      <c r="AU67" s="238"/>
      <c r="AV67" s="238"/>
      <c r="AW67" s="238"/>
      <c r="AX67" s="238"/>
      <c r="AY67" s="238"/>
      <c r="AZ67" s="238"/>
      <c r="BA67" s="239"/>
    </row>
    <row r="68" spans="1:53" ht="13.5" x14ac:dyDescent="0.2">
      <c r="A68" s="26">
        <v>6</v>
      </c>
      <c r="B68" s="109" t="s">
        <v>423</v>
      </c>
      <c r="C68" s="361">
        <v>0</v>
      </c>
      <c r="D68" s="362">
        <v>0</v>
      </c>
      <c r="E68" s="362">
        <v>0</v>
      </c>
      <c r="F68" s="362">
        <v>0</v>
      </c>
      <c r="G68" s="362">
        <v>0</v>
      </c>
      <c r="H68" s="362">
        <v>0</v>
      </c>
      <c r="I68" s="362">
        <v>0</v>
      </c>
      <c r="J68" s="362">
        <v>0</v>
      </c>
      <c r="K68" s="362">
        <v>0</v>
      </c>
      <c r="L68" s="240">
        <f>SUM(C68:K68)</f>
        <v>0</v>
      </c>
      <c r="M68" s="363">
        <v>0</v>
      </c>
      <c r="N68" s="363">
        <v>0</v>
      </c>
      <c r="O68" s="363">
        <v>0</v>
      </c>
      <c r="P68" s="363">
        <v>0</v>
      </c>
      <c r="Q68" s="363">
        <v>0</v>
      </c>
      <c r="R68" s="363">
        <v>0</v>
      </c>
      <c r="S68" s="363">
        <v>0</v>
      </c>
      <c r="T68" s="363">
        <v>0</v>
      </c>
      <c r="U68" s="363">
        <v>0</v>
      </c>
      <c r="V68" s="363">
        <v>0</v>
      </c>
      <c r="W68" s="363">
        <v>0</v>
      </c>
      <c r="X68" s="363">
        <v>0</v>
      </c>
      <c r="Y68" s="363">
        <v>0</v>
      </c>
      <c r="Z68" s="241">
        <f>SUM(L68:Y68)</f>
        <v>0</v>
      </c>
      <c r="AB68" s="26">
        <v>6</v>
      </c>
      <c r="AC68" s="109" t="s">
        <v>423</v>
      </c>
      <c r="AD68" s="361">
        <v>0</v>
      </c>
      <c r="AE68" s="362">
        <v>0</v>
      </c>
      <c r="AF68" s="362">
        <v>0</v>
      </c>
      <c r="AG68" s="362">
        <v>0</v>
      </c>
      <c r="AH68" s="362">
        <v>0</v>
      </c>
      <c r="AI68" s="362">
        <v>0</v>
      </c>
      <c r="AJ68" s="362">
        <v>0</v>
      </c>
      <c r="AK68" s="362">
        <v>0</v>
      </c>
      <c r="AL68" s="362">
        <v>0</v>
      </c>
      <c r="AM68" s="240">
        <v>0</v>
      </c>
      <c r="AN68" s="363">
        <v>0</v>
      </c>
      <c r="AO68" s="363">
        <v>0</v>
      </c>
      <c r="AP68" s="363">
        <v>0</v>
      </c>
      <c r="AQ68" s="363">
        <v>0</v>
      </c>
      <c r="AR68" s="363">
        <v>0</v>
      </c>
      <c r="AS68" s="363">
        <v>0</v>
      </c>
      <c r="AT68" s="363">
        <v>0</v>
      </c>
      <c r="AU68" s="363">
        <v>0</v>
      </c>
      <c r="AV68" s="363">
        <v>0</v>
      </c>
      <c r="AW68" s="363">
        <v>0</v>
      </c>
      <c r="AX68" s="363">
        <v>0</v>
      </c>
      <c r="AY68" s="363">
        <v>0</v>
      </c>
      <c r="AZ68" s="363">
        <v>0</v>
      </c>
      <c r="BA68" s="241">
        <v>0</v>
      </c>
    </row>
    <row r="70" spans="1:53" ht="13.5" x14ac:dyDescent="0.2">
      <c r="A70" s="98"/>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sheetData>
  <mergeCells count="8">
    <mergeCell ref="AN4:BA4"/>
    <mergeCell ref="AD5:AM5"/>
    <mergeCell ref="C5:L5"/>
    <mergeCell ref="A4:B5"/>
    <mergeCell ref="C4:L4"/>
    <mergeCell ref="M4:Z4"/>
    <mergeCell ref="AB4:AC5"/>
    <mergeCell ref="AD4:AM4"/>
  </mergeCells>
  <conditionalFormatting sqref="C9:Z66">
    <cfRule type="cellIs" dxfId="159" priority="7" operator="equal">
      <formula>0</formula>
    </cfRule>
  </conditionalFormatting>
  <conditionalFormatting sqref="C67:Z68">
    <cfRule type="cellIs" dxfId="158" priority="5" operator="equal">
      <formula>0</formula>
    </cfRule>
  </conditionalFormatting>
  <conditionalFormatting sqref="AD9:BA66">
    <cfRule type="cellIs" dxfId="157" priority="2" operator="equal">
      <formula>0</formula>
    </cfRule>
  </conditionalFormatting>
  <conditionalFormatting sqref="AD67:BA68">
    <cfRule type="cellIs" dxfId="156" priority="1" operator="equal">
      <formula>0</formula>
    </cfRule>
  </conditionalFormatting>
  <pageMargins left="0.70866141732283472" right="0.70866141732283472" top="0.74803149606299213" bottom="0.74803149606299213" header="0.31496062992125984" footer="0.31496062992125984"/>
  <pageSetup paperSize="9" scale="27" fitToWidth="2" fitToHeight="2" orientation="landscape" r:id="rId1"/>
  <colBreaks count="1" manualBreakCount="1">
    <brk id="27" max="6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dimension ref="A1:Z55"/>
  <sheetViews>
    <sheetView showGridLines="0" zoomScaleNormal="100" workbookViewId="0"/>
  </sheetViews>
  <sheetFormatPr defaultColWidth="9.85546875" defaultRowHeight="13.5" x14ac:dyDescent="0.2"/>
  <cols>
    <col min="1" max="1" width="5.85546875" style="6" customWidth="1"/>
    <col min="2" max="2" width="53.5703125" style="6" customWidth="1"/>
    <col min="3" max="3" width="12.85546875" style="46" customWidth="1"/>
    <col min="4" max="4" width="14" style="6" customWidth="1"/>
    <col min="5" max="5" width="19" style="6" customWidth="1"/>
    <col min="6" max="6" width="10.85546875" style="6" customWidth="1"/>
    <col min="7" max="7" width="10.85546875" style="46" customWidth="1"/>
    <col min="8" max="8" width="13.140625" style="46" customWidth="1"/>
    <col min="9" max="9" width="13.5703125" style="46" customWidth="1"/>
    <col min="10" max="11" width="13.42578125" style="46" customWidth="1"/>
    <col min="12" max="12" width="14.140625" style="46" customWidth="1"/>
    <col min="13" max="13" width="9.85546875" style="3"/>
    <col min="14" max="14" width="8" style="3" customWidth="1"/>
    <col min="15" max="15" width="53.140625" style="3" customWidth="1"/>
    <col min="16" max="16" width="10.5703125" style="3" customWidth="1"/>
    <col min="17" max="17" width="12.42578125" style="3" customWidth="1"/>
    <col min="18" max="18" width="18.85546875" style="3" customWidth="1"/>
    <col min="19" max="20" width="10.5703125" style="3" customWidth="1"/>
    <col min="21" max="21" width="10.85546875" style="3" bestFit="1" customWidth="1"/>
    <col min="22" max="22" width="13.5703125" style="3" bestFit="1" customWidth="1"/>
    <col min="23" max="25" width="13.5703125" style="3" customWidth="1"/>
    <col min="26" max="16384" width="9.85546875" style="3"/>
  </cols>
  <sheetData>
    <row r="1" spans="1:26" ht="18" x14ac:dyDescent="0.25">
      <c r="A1" s="1160" t="s">
        <v>18</v>
      </c>
      <c r="N1" s="1160" t="s">
        <v>19</v>
      </c>
      <c r="O1" s="6"/>
      <c r="P1" s="46"/>
      <c r="Q1" s="6"/>
      <c r="R1" s="6"/>
      <c r="S1" s="6"/>
      <c r="T1" s="46"/>
      <c r="U1" s="46"/>
      <c r="V1" s="46"/>
      <c r="W1" s="46"/>
      <c r="X1" s="46"/>
      <c r="Y1" s="46"/>
    </row>
    <row r="2" spans="1:26" customFormat="1" ht="15" x14ac:dyDescent="0.25">
      <c r="A2" s="953"/>
      <c r="N2" s="953"/>
    </row>
    <row r="3" spans="1:26" ht="15" customHeight="1" x14ac:dyDescent="0.2">
      <c r="A3" s="954"/>
      <c r="N3" s="954"/>
      <c r="O3" s="6"/>
      <c r="P3" s="46"/>
      <c r="Q3" s="6"/>
      <c r="R3" s="6"/>
      <c r="S3" s="6"/>
      <c r="T3" s="46"/>
      <c r="U3" s="46"/>
      <c r="V3" s="46"/>
      <c r="W3" s="46"/>
      <c r="X3" s="46"/>
      <c r="Y3" s="46"/>
    </row>
    <row r="4" spans="1:26" ht="36" customHeight="1" x14ac:dyDescent="0.2">
      <c r="A4" s="1266" t="s">
        <v>424</v>
      </c>
      <c r="B4" s="1267"/>
      <c r="C4" s="1225" t="s">
        <v>425</v>
      </c>
      <c r="D4" s="1227"/>
      <c r="E4" s="1227"/>
      <c r="F4" s="1227"/>
      <c r="G4" s="1226"/>
      <c r="H4" s="1225" t="s">
        <v>426</v>
      </c>
      <c r="I4" s="1227"/>
      <c r="J4" s="1227"/>
      <c r="K4" s="1227"/>
      <c r="L4" s="1227"/>
      <c r="N4" s="1266" t="s">
        <v>424</v>
      </c>
      <c r="O4" s="1267"/>
      <c r="P4" s="1225" t="s">
        <v>425</v>
      </c>
      <c r="Q4" s="1227"/>
      <c r="R4" s="1227"/>
      <c r="S4" s="1227"/>
      <c r="T4" s="1226"/>
      <c r="U4" s="1225" t="s">
        <v>426</v>
      </c>
      <c r="V4" s="1227"/>
      <c r="W4" s="1227"/>
      <c r="X4" s="1227"/>
      <c r="Y4" s="1227"/>
    </row>
    <row r="5" spans="1:26" ht="31.35" customHeight="1" x14ac:dyDescent="0.2">
      <c r="A5" s="1268"/>
      <c r="B5" s="1269"/>
      <c r="C5" s="314"/>
      <c r="D5" s="1271" t="s">
        <v>23</v>
      </c>
      <c r="E5" s="1272"/>
      <c r="F5" s="1272"/>
      <c r="G5" s="1273"/>
      <c r="H5" s="314" t="s">
        <v>24</v>
      </c>
      <c r="I5" s="314"/>
      <c r="J5" s="314"/>
      <c r="K5" s="314"/>
      <c r="L5" s="314"/>
      <c r="N5" s="1268"/>
      <c r="O5" s="1269"/>
      <c r="P5" s="314"/>
      <c r="Q5" s="1271" t="s">
        <v>23</v>
      </c>
      <c r="R5" s="1272"/>
      <c r="S5" s="1272"/>
      <c r="T5" s="1273"/>
      <c r="U5" s="314" t="s">
        <v>24</v>
      </c>
      <c r="V5" s="314"/>
      <c r="W5" s="314"/>
      <c r="X5" s="314"/>
      <c r="Y5" s="314"/>
    </row>
    <row r="6" spans="1:26" ht="15" customHeight="1" x14ac:dyDescent="0.2">
      <c r="A6" s="161"/>
      <c r="B6" s="162"/>
      <c r="C6" s="398" t="s">
        <v>25</v>
      </c>
      <c r="D6" s="1274" t="s">
        <v>26</v>
      </c>
      <c r="E6" s="1275"/>
      <c r="F6" s="1275"/>
      <c r="G6" s="1276"/>
      <c r="H6" s="398" t="s">
        <v>27</v>
      </c>
      <c r="I6" s="398" t="s">
        <v>28</v>
      </c>
      <c r="J6" s="398" t="s">
        <v>29</v>
      </c>
      <c r="K6" s="398" t="s">
        <v>30</v>
      </c>
      <c r="L6" s="398" t="s">
        <v>31</v>
      </c>
      <c r="N6" s="161"/>
      <c r="O6" s="162"/>
      <c r="P6" s="398" t="s">
        <v>25</v>
      </c>
      <c r="Q6" s="1274" t="s">
        <v>26</v>
      </c>
      <c r="R6" s="1275"/>
      <c r="S6" s="1275"/>
      <c r="T6" s="1276"/>
      <c r="U6" s="398" t="s">
        <v>27</v>
      </c>
      <c r="V6" s="398" t="s">
        <v>28</v>
      </c>
      <c r="W6" s="398" t="s">
        <v>29</v>
      </c>
      <c r="X6" s="398" t="s">
        <v>30</v>
      </c>
      <c r="Y6" s="398" t="s">
        <v>31</v>
      </c>
    </row>
    <row r="7" spans="1:26" ht="14.25" customHeight="1" x14ac:dyDescent="0.2">
      <c r="A7" s="1277" t="s">
        <v>32</v>
      </c>
      <c r="B7" s="1278"/>
      <c r="C7" s="163"/>
      <c r="D7" s="1270"/>
      <c r="E7" s="1270"/>
      <c r="F7" s="1270"/>
      <c r="G7" s="1270"/>
      <c r="H7" s="163"/>
      <c r="I7" s="163"/>
      <c r="J7" s="163"/>
      <c r="K7" s="163"/>
      <c r="L7" s="693"/>
      <c r="N7" s="1277" t="s">
        <v>32</v>
      </c>
      <c r="O7" s="1288"/>
      <c r="P7" s="163"/>
      <c r="Q7" s="1289"/>
      <c r="R7" s="1290"/>
      <c r="S7" s="1290"/>
      <c r="T7" s="1291"/>
      <c r="U7" s="163"/>
      <c r="V7" s="163"/>
      <c r="W7" s="163"/>
      <c r="X7" s="163"/>
      <c r="Y7" s="693"/>
    </row>
    <row r="8" spans="1:26" ht="41.25" customHeight="1" x14ac:dyDescent="0.2">
      <c r="A8" s="1262" t="s">
        <v>427</v>
      </c>
      <c r="B8" s="1263"/>
      <c r="C8" s="1285"/>
      <c r="D8" s="1279" t="s">
        <v>428</v>
      </c>
      <c r="E8" s="1279" t="s">
        <v>429</v>
      </c>
      <c r="F8" s="1281" t="s">
        <v>319</v>
      </c>
      <c r="G8" s="1287" t="s">
        <v>320</v>
      </c>
      <c r="H8" s="1296"/>
      <c r="I8" s="1296"/>
      <c r="J8" s="1296"/>
      <c r="K8" s="1296"/>
      <c r="L8" s="1283"/>
      <c r="N8" s="1262" t="s">
        <v>427</v>
      </c>
      <c r="O8" s="1263"/>
      <c r="P8" s="1292"/>
      <c r="Q8" s="1279" t="s">
        <v>428</v>
      </c>
      <c r="R8" s="1279" t="s">
        <v>429</v>
      </c>
      <c r="S8" s="1281" t="s">
        <v>319</v>
      </c>
      <c r="T8" s="1286" t="s">
        <v>320</v>
      </c>
      <c r="U8" s="1294"/>
      <c r="V8" s="1294"/>
      <c r="W8" s="1294"/>
      <c r="X8" s="1294"/>
      <c r="Y8" s="1294"/>
    </row>
    <row r="9" spans="1:26" ht="41.25" customHeight="1" x14ac:dyDescent="0.2">
      <c r="A9" s="1264"/>
      <c r="B9" s="1265"/>
      <c r="C9" s="1286"/>
      <c r="D9" s="1280"/>
      <c r="E9" s="1280"/>
      <c r="F9" s="1282"/>
      <c r="G9" s="1286"/>
      <c r="H9" s="1297"/>
      <c r="I9" s="1297"/>
      <c r="J9" s="1298"/>
      <c r="K9" s="1297"/>
      <c r="L9" s="1284"/>
      <c r="N9" s="1264"/>
      <c r="O9" s="1265"/>
      <c r="P9" s="1293"/>
      <c r="Q9" s="1280"/>
      <c r="R9" s="1280"/>
      <c r="S9" s="1282"/>
      <c r="T9" s="1293"/>
      <c r="U9" s="1295"/>
      <c r="V9" s="1295"/>
      <c r="W9" s="1295"/>
      <c r="X9" s="1295"/>
      <c r="Y9" s="1295"/>
      <c r="Z9" s="181"/>
    </row>
    <row r="10" spans="1:26" ht="15" customHeight="1" x14ac:dyDescent="0.2">
      <c r="A10" s="36">
        <v>1</v>
      </c>
      <c r="B10" s="44" t="s">
        <v>430</v>
      </c>
      <c r="C10" s="45"/>
      <c r="D10" s="45"/>
      <c r="E10" s="45"/>
      <c r="F10" s="45"/>
      <c r="G10" s="45"/>
      <c r="H10" s="45"/>
      <c r="I10" s="45"/>
      <c r="J10" s="45"/>
      <c r="K10" s="45"/>
      <c r="L10" s="45"/>
      <c r="M10" s="711"/>
      <c r="N10" s="36">
        <v>1</v>
      </c>
      <c r="O10" s="44" t="s">
        <v>430</v>
      </c>
      <c r="P10" s="45"/>
      <c r="Q10" s="45"/>
      <c r="R10" s="45"/>
      <c r="S10" s="45"/>
      <c r="T10" s="45"/>
      <c r="U10" s="45"/>
      <c r="V10" s="45"/>
      <c r="W10" s="45"/>
      <c r="X10" s="45"/>
      <c r="Y10" s="45"/>
      <c r="Z10" s="181"/>
    </row>
    <row r="11" spans="1:26" ht="15" customHeight="1" x14ac:dyDescent="0.2">
      <c r="A11" s="36" t="s">
        <v>35</v>
      </c>
      <c r="B11" s="48" t="s">
        <v>431</v>
      </c>
      <c r="C11" s="338" t="s">
        <v>34</v>
      </c>
      <c r="D11" s="425" t="s">
        <v>34</v>
      </c>
      <c r="E11" s="425" t="s">
        <v>34</v>
      </c>
      <c r="F11" s="425" t="s">
        <v>34</v>
      </c>
      <c r="G11" s="338" t="s">
        <v>34</v>
      </c>
      <c r="H11" s="338" t="s">
        <v>34</v>
      </c>
      <c r="I11" s="338" t="s">
        <v>34</v>
      </c>
      <c r="J11" s="338" t="s">
        <v>34</v>
      </c>
      <c r="K11" s="338" t="s">
        <v>34</v>
      </c>
      <c r="L11" s="338" t="s">
        <v>34</v>
      </c>
      <c r="M11" s="711"/>
      <c r="N11" s="36" t="s">
        <v>35</v>
      </c>
      <c r="O11" s="48" t="s">
        <v>431</v>
      </c>
      <c r="P11" s="338" t="s">
        <v>34</v>
      </c>
      <c r="Q11" s="425" t="s">
        <v>34</v>
      </c>
      <c r="R11" s="425" t="s">
        <v>34</v>
      </c>
      <c r="S11" s="425" t="s">
        <v>34</v>
      </c>
      <c r="T11" s="338" t="s">
        <v>34</v>
      </c>
      <c r="U11" s="338" t="s">
        <v>34</v>
      </c>
      <c r="V11" s="338" t="s">
        <v>34</v>
      </c>
      <c r="W11" s="338" t="s">
        <v>34</v>
      </c>
      <c r="X11" s="338" t="s">
        <v>34</v>
      </c>
      <c r="Y11" s="338" t="s">
        <v>34</v>
      </c>
      <c r="Z11" s="852"/>
    </row>
    <row r="12" spans="1:26" ht="15" customHeight="1" x14ac:dyDescent="0.2">
      <c r="A12" s="29" t="s">
        <v>391</v>
      </c>
      <c r="B12" s="133" t="s">
        <v>432</v>
      </c>
      <c r="C12" s="247">
        <v>0</v>
      </c>
      <c r="D12" s="248">
        <v>0</v>
      </c>
      <c r="E12" s="335">
        <v>0</v>
      </c>
      <c r="F12" s="335">
        <v>0</v>
      </c>
      <c r="G12" s="242">
        <f t="shared" ref="G12:G18" si="0">SUM(D12:F12)</f>
        <v>0</v>
      </c>
      <c r="H12" s="248">
        <v>0</v>
      </c>
      <c r="I12" s="248">
        <v>0</v>
      </c>
      <c r="J12" s="248">
        <v>0</v>
      </c>
      <c r="K12" s="248">
        <v>0</v>
      </c>
      <c r="L12" s="707">
        <v>0</v>
      </c>
      <c r="M12" s="711"/>
      <c r="N12" s="29" t="s">
        <v>391</v>
      </c>
      <c r="O12" s="133" t="s">
        <v>432</v>
      </c>
      <c r="P12" s="247">
        <v>0</v>
      </c>
      <c r="Q12" s="248">
        <v>0</v>
      </c>
      <c r="R12" s="335">
        <v>0</v>
      </c>
      <c r="S12" s="335">
        <v>0</v>
      </c>
      <c r="T12" s="242">
        <f t="shared" ref="T12:T18" si="1">SUM(Q12:S12)</f>
        <v>0</v>
      </c>
      <c r="U12" s="248">
        <v>0</v>
      </c>
      <c r="V12" s="248">
        <v>0</v>
      </c>
      <c r="W12" s="248">
        <v>0</v>
      </c>
      <c r="X12" s="248">
        <v>0</v>
      </c>
      <c r="Y12" s="707">
        <v>0</v>
      </c>
      <c r="Z12" s="711"/>
    </row>
    <row r="13" spans="1:26" ht="15" customHeight="1" x14ac:dyDescent="0.2">
      <c r="A13" s="30" t="s">
        <v>433</v>
      </c>
      <c r="B13" s="134" t="s">
        <v>434</v>
      </c>
      <c r="C13" s="249">
        <v>0</v>
      </c>
      <c r="D13" s="250">
        <v>0</v>
      </c>
      <c r="E13" s="336">
        <v>0</v>
      </c>
      <c r="F13" s="336">
        <v>0</v>
      </c>
      <c r="G13" s="243">
        <f t="shared" si="0"/>
        <v>0</v>
      </c>
      <c r="H13" s="250">
        <v>0</v>
      </c>
      <c r="I13" s="250">
        <v>0</v>
      </c>
      <c r="J13" s="250">
        <v>0</v>
      </c>
      <c r="K13" s="250">
        <v>0</v>
      </c>
      <c r="L13" s="708">
        <v>0</v>
      </c>
      <c r="M13" s="711"/>
      <c r="N13" s="30" t="s">
        <v>433</v>
      </c>
      <c r="O13" s="134" t="s">
        <v>434</v>
      </c>
      <c r="P13" s="249">
        <v>0</v>
      </c>
      <c r="Q13" s="250">
        <v>0</v>
      </c>
      <c r="R13" s="336">
        <v>0</v>
      </c>
      <c r="S13" s="336">
        <v>0</v>
      </c>
      <c r="T13" s="243">
        <f t="shared" si="1"/>
        <v>0</v>
      </c>
      <c r="U13" s="250">
        <v>0</v>
      </c>
      <c r="V13" s="250">
        <v>0</v>
      </c>
      <c r="W13" s="250">
        <v>0</v>
      </c>
      <c r="X13" s="250">
        <v>0</v>
      </c>
      <c r="Y13" s="708">
        <v>0</v>
      </c>
      <c r="Z13" s="711"/>
    </row>
    <row r="14" spans="1:26" ht="15" customHeight="1" x14ac:dyDescent="0.2">
      <c r="A14" s="30" t="s">
        <v>435</v>
      </c>
      <c r="B14" s="134" t="s">
        <v>436</v>
      </c>
      <c r="C14" s="249">
        <v>0</v>
      </c>
      <c r="D14" s="250">
        <v>0</v>
      </c>
      <c r="E14" s="336">
        <v>0</v>
      </c>
      <c r="F14" s="336">
        <v>0</v>
      </c>
      <c r="G14" s="243">
        <f t="shared" si="0"/>
        <v>0</v>
      </c>
      <c r="H14" s="250">
        <v>0</v>
      </c>
      <c r="I14" s="250">
        <v>0</v>
      </c>
      <c r="J14" s="250">
        <v>0</v>
      </c>
      <c r="K14" s="250">
        <v>0</v>
      </c>
      <c r="L14" s="708">
        <v>0</v>
      </c>
      <c r="M14" s="711"/>
      <c r="N14" s="30" t="s">
        <v>435</v>
      </c>
      <c r="O14" s="134" t="s">
        <v>436</v>
      </c>
      <c r="P14" s="249">
        <v>0</v>
      </c>
      <c r="Q14" s="250">
        <v>0</v>
      </c>
      <c r="R14" s="336">
        <v>0</v>
      </c>
      <c r="S14" s="336">
        <v>0</v>
      </c>
      <c r="T14" s="243">
        <f t="shared" si="1"/>
        <v>0</v>
      </c>
      <c r="U14" s="250">
        <v>0</v>
      </c>
      <c r="V14" s="250">
        <v>0</v>
      </c>
      <c r="W14" s="250">
        <v>0</v>
      </c>
      <c r="X14" s="250">
        <v>0</v>
      </c>
      <c r="Y14" s="708">
        <v>0</v>
      </c>
      <c r="Z14" s="711"/>
    </row>
    <row r="15" spans="1:26" ht="15" customHeight="1" x14ac:dyDescent="0.2">
      <c r="A15" s="30" t="s">
        <v>437</v>
      </c>
      <c r="B15" s="134" t="s">
        <v>438</v>
      </c>
      <c r="C15" s="249">
        <v>0</v>
      </c>
      <c r="D15" s="250">
        <v>0</v>
      </c>
      <c r="E15" s="336">
        <v>0</v>
      </c>
      <c r="F15" s="336">
        <v>0</v>
      </c>
      <c r="G15" s="243">
        <f t="shared" si="0"/>
        <v>0</v>
      </c>
      <c r="H15" s="250">
        <v>0</v>
      </c>
      <c r="I15" s="250">
        <v>0</v>
      </c>
      <c r="J15" s="250">
        <v>0</v>
      </c>
      <c r="K15" s="250">
        <v>0</v>
      </c>
      <c r="L15" s="708">
        <v>0</v>
      </c>
      <c r="M15" s="711"/>
      <c r="N15" s="30" t="s">
        <v>437</v>
      </c>
      <c r="O15" s="134" t="s">
        <v>438</v>
      </c>
      <c r="P15" s="249">
        <v>0</v>
      </c>
      <c r="Q15" s="250">
        <v>0</v>
      </c>
      <c r="R15" s="336">
        <v>0</v>
      </c>
      <c r="S15" s="336">
        <v>0</v>
      </c>
      <c r="T15" s="243">
        <f t="shared" si="1"/>
        <v>0</v>
      </c>
      <c r="U15" s="250">
        <v>0</v>
      </c>
      <c r="V15" s="250">
        <v>0</v>
      </c>
      <c r="W15" s="250">
        <v>0</v>
      </c>
      <c r="X15" s="250">
        <v>0</v>
      </c>
      <c r="Y15" s="708">
        <v>0</v>
      </c>
      <c r="Z15" s="711"/>
    </row>
    <row r="16" spans="1:26" ht="15" customHeight="1" x14ac:dyDescent="0.2">
      <c r="A16" s="30" t="s">
        <v>439</v>
      </c>
      <c r="B16" s="134" t="s">
        <v>440</v>
      </c>
      <c r="C16" s="249">
        <v>0</v>
      </c>
      <c r="D16" s="250">
        <v>0</v>
      </c>
      <c r="E16" s="336">
        <v>0</v>
      </c>
      <c r="F16" s="336">
        <v>0</v>
      </c>
      <c r="G16" s="243">
        <f t="shared" si="0"/>
        <v>0</v>
      </c>
      <c r="H16" s="250">
        <v>0</v>
      </c>
      <c r="I16" s="250">
        <v>0</v>
      </c>
      <c r="J16" s="250">
        <v>0</v>
      </c>
      <c r="K16" s="250">
        <v>0</v>
      </c>
      <c r="L16" s="708">
        <v>0</v>
      </c>
      <c r="M16" s="711"/>
      <c r="N16" s="30" t="s">
        <v>439</v>
      </c>
      <c r="O16" s="134" t="s">
        <v>440</v>
      </c>
      <c r="P16" s="249">
        <v>0</v>
      </c>
      <c r="Q16" s="250">
        <v>0</v>
      </c>
      <c r="R16" s="336">
        <v>0</v>
      </c>
      <c r="S16" s="336">
        <v>0</v>
      </c>
      <c r="T16" s="243">
        <f t="shared" si="1"/>
        <v>0</v>
      </c>
      <c r="U16" s="250">
        <v>0</v>
      </c>
      <c r="V16" s="250">
        <v>0</v>
      </c>
      <c r="W16" s="250">
        <v>0</v>
      </c>
      <c r="X16" s="250">
        <v>0</v>
      </c>
      <c r="Y16" s="708">
        <v>0</v>
      </c>
      <c r="Z16" s="711"/>
    </row>
    <row r="17" spans="1:26" ht="15" customHeight="1" x14ac:dyDescent="0.2">
      <c r="A17" s="30" t="s">
        <v>441</v>
      </c>
      <c r="B17" s="134" t="s">
        <v>442</v>
      </c>
      <c r="C17" s="249">
        <v>0</v>
      </c>
      <c r="D17" s="250">
        <v>0</v>
      </c>
      <c r="E17" s="336">
        <v>0</v>
      </c>
      <c r="F17" s="336">
        <v>0</v>
      </c>
      <c r="G17" s="243">
        <f t="shared" si="0"/>
        <v>0</v>
      </c>
      <c r="H17" s="250">
        <v>0</v>
      </c>
      <c r="I17" s="250">
        <v>0</v>
      </c>
      <c r="J17" s="250">
        <v>0</v>
      </c>
      <c r="K17" s="250">
        <v>0</v>
      </c>
      <c r="L17" s="708">
        <v>0</v>
      </c>
      <c r="M17" s="711"/>
      <c r="N17" s="30" t="s">
        <v>441</v>
      </c>
      <c r="O17" s="134" t="s">
        <v>442</v>
      </c>
      <c r="P17" s="249">
        <v>0</v>
      </c>
      <c r="Q17" s="250">
        <v>0</v>
      </c>
      <c r="R17" s="336">
        <v>0</v>
      </c>
      <c r="S17" s="336">
        <v>0</v>
      </c>
      <c r="T17" s="243">
        <f t="shared" si="1"/>
        <v>0</v>
      </c>
      <c r="U17" s="250">
        <v>0</v>
      </c>
      <c r="V17" s="250">
        <v>0</v>
      </c>
      <c r="W17" s="250">
        <v>0</v>
      </c>
      <c r="X17" s="250">
        <v>0</v>
      </c>
      <c r="Y17" s="708">
        <v>0</v>
      </c>
      <c r="Z17" s="711"/>
    </row>
    <row r="18" spans="1:26" ht="15" customHeight="1" x14ac:dyDescent="0.2">
      <c r="A18" s="31" t="s">
        <v>443</v>
      </c>
      <c r="B18" s="135" t="s">
        <v>444</v>
      </c>
      <c r="C18" s="251">
        <v>0</v>
      </c>
      <c r="D18" s="252">
        <v>0</v>
      </c>
      <c r="E18" s="337">
        <v>0</v>
      </c>
      <c r="F18" s="337">
        <v>0</v>
      </c>
      <c r="G18" s="244">
        <f t="shared" si="0"/>
        <v>0</v>
      </c>
      <c r="H18" s="252">
        <v>0</v>
      </c>
      <c r="I18" s="252">
        <v>0</v>
      </c>
      <c r="J18" s="252">
        <v>0</v>
      </c>
      <c r="K18" s="252">
        <v>0</v>
      </c>
      <c r="L18" s="709">
        <v>0</v>
      </c>
      <c r="M18" s="711"/>
      <c r="N18" s="31" t="s">
        <v>443</v>
      </c>
      <c r="O18" s="135" t="s">
        <v>444</v>
      </c>
      <c r="P18" s="251">
        <v>0</v>
      </c>
      <c r="Q18" s="252">
        <v>0</v>
      </c>
      <c r="R18" s="337">
        <v>0</v>
      </c>
      <c r="S18" s="337">
        <v>0</v>
      </c>
      <c r="T18" s="244">
        <f t="shared" si="1"/>
        <v>0</v>
      </c>
      <c r="U18" s="252">
        <v>0</v>
      </c>
      <c r="V18" s="252">
        <v>0</v>
      </c>
      <c r="W18" s="252">
        <v>0</v>
      </c>
      <c r="X18" s="252">
        <v>0</v>
      </c>
      <c r="Y18" s="709">
        <v>0</v>
      </c>
      <c r="Z18" s="711"/>
    </row>
    <row r="19" spans="1:26" ht="15" customHeight="1" x14ac:dyDescent="0.2">
      <c r="A19" s="33" t="s">
        <v>445</v>
      </c>
      <c r="B19" s="53" t="s">
        <v>446</v>
      </c>
      <c r="C19" s="245">
        <f>SUM(C12:C18)</f>
        <v>0</v>
      </c>
      <c r="D19" s="214">
        <f>SUM(D12:D18)</f>
        <v>0</v>
      </c>
      <c r="E19" s="215">
        <f t="shared" ref="E19:L19" si="2">SUM(E12:E18)</f>
        <v>0</v>
      </c>
      <c r="F19" s="215">
        <f t="shared" si="2"/>
        <v>0</v>
      </c>
      <c r="G19" s="216">
        <f t="shared" si="2"/>
        <v>0</v>
      </c>
      <c r="H19" s="214">
        <f t="shared" si="2"/>
        <v>0</v>
      </c>
      <c r="I19" s="214">
        <f t="shared" si="2"/>
        <v>0</v>
      </c>
      <c r="J19" s="214">
        <f t="shared" si="2"/>
        <v>0</v>
      </c>
      <c r="K19" s="214">
        <f t="shared" si="2"/>
        <v>0</v>
      </c>
      <c r="L19" s="710">
        <f t="shared" si="2"/>
        <v>0</v>
      </c>
      <c r="M19" s="711"/>
      <c r="N19" s="33" t="s">
        <v>445</v>
      </c>
      <c r="O19" s="53" t="s">
        <v>446</v>
      </c>
      <c r="P19" s="245">
        <f>SUM(P12:P18)</f>
        <v>0</v>
      </c>
      <c r="Q19" s="214">
        <f>SUM(Q12:Q18)</f>
        <v>0</v>
      </c>
      <c r="R19" s="215">
        <f t="shared" ref="R19:Y19" si="3">SUM(R12:R18)</f>
        <v>0</v>
      </c>
      <c r="S19" s="215">
        <f t="shared" si="3"/>
        <v>0</v>
      </c>
      <c r="T19" s="216">
        <f t="shared" si="3"/>
        <v>0</v>
      </c>
      <c r="U19" s="214">
        <f t="shared" si="3"/>
        <v>0</v>
      </c>
      <c r="V19" s="214">
        <f t="shared" si="3"/>
        <v>0</v>
      </c>
      <c r="W19" s="214">
        <f t="shared" si="3"/>
        <v>0</v>
      </c>
      <c r="X19" s="214">
        <f t="shared" si="3"/>
        <v>0</v>
      </c>
      <c r="Y19" s="710">
        <f t="shared" si="3"/>
        <v>0</v>
      </c>
      <c r="Z19" s="711"/>
    </row>
    <row r="20" spans="1:26" ht="15" customHeight="1" x14ac:dyDescent="0.2">
      <c r="A20" s="32"/>
      <c r="B20" s="42"/>
      <c r="C20" s="217"/>
      <c r="D20" s="217"/>
      <c r="E20" s="217"/>
      <c r="F20" s="217"/>
      <c r="G20" s="217"/>
      <c r="H20" s="217"/>
      <c r="I20" s="217"/>
      <c r="J20" s="217"/>
      <c r="K20" s="217"/>
      <c r="L20" s="217"/>
      <c r="M20" s="711"/>
      <c r="N20" s="32"/>
      <c r="O20" s="42"/>
      <c r="P20" s="217"/>
      <c r="Q20" s="217"/>
      <c r="R20" s="217"/>
      <c r="S20" s="217"/>
      <c r="T20" s="217"/>
      <c r="U20" s="217"/>
      <c r="V20" s="217"/>
      <c r="W20" s="217"/>
      <c r="X20" s="217"/>
      <c r="Y20" s="217"/>
      <c r="Z20" s="711"/>
    </row>
    <row r="21" spans="1:26" ht="15" customHeight="1" x14ac:dyDescent="0.2">
      <c r="A21" s="36" t="s">
        <v>37</v>
      </c>
      <c r="B21" s="1182" t="s">
        <v>447</v>
      </c>
      <c r="C21" s="206" t="s">
        <v>34</v>
      </c>
      <c r="D21" s="206" t="s">
        <v>34</v>
      </c>
      <c r="E21" s="206" t="s">
        <v>34</v>
      </c>
      <c r="F21" s="206" t="s">
        <v>34</v>
      </c>
      <c r="G21" s="206" t="s">
        <v>34</v>
      </c>
      <c r="H21" s="206" t="s">
        <v>34</v>
      </c>
      <c r="I21" s="206" t="s">
        <v>34</v>
      </c>
      <c r="J21" s="206" t="s">
        <v>34</v>
      </c>
      <c r="K21" s="206" t="s">
        <v>34</v>
      </c>
      <c r="L21" s="206" t="s">
        <v>34</v>
      </c>
      <c r="M21" s="711"/>
      <c r="N21" s="36" t="s">
        <v>37</v>
      </c>
      <c r="O21" s="1182" t="s">
        <v>448</v>
      </c>
      <c r="P21" s="206" t="s">
        <v>34</v>
      </c>
      <c r="Q21" s="206" t="s">
        <v>34</v>
      </c>
      <c r="R21" s="206" t="s">
        <v>34</v>
      </c>
      <c r="S21" s="206" t="s">
        <v>34</v>
      </c>
      <c r="T21" s="206" t="s">
        <v>34</v>
      </c>
      <c r="U21" s="206" t="s">
        <v>34</v>
      </c>
      <c r="V21" s="206" t="s">
        <v>34</v>
      </c>
      <c r="W21" s="206" t="s">
        <v>34</v>
      </c>
      <c r="X21" s="206" t="s">
        <v>34</v>
      </c>
      <c r="Y21" s="206" t="s">
        <v>34</v>
      </c>
      <c r="Z21" s="711"/>
    </row>
    <row r="22" spans="1:26" ht="15" customHeight="1" x14ac:dyDescent="0.2">
      <c r="A22" s="29" t="s">
        <v>449</v>
      </c>
      <c r="B22" s="133" t="s">
        <v>432</v>
      </c>
      <c r="C22" s="247">
        <v>0</v>
      </c>
      <c r="D22" s="248">
        <v>0</v>
      </c>
      <c r="E22" s="335">
        <v>0</v>
      </c>
      <c r="F22" s="335">
        <v>0</v>
      </c>
      <c r="G22" s="242">
        <f t="shared" ref="G22:G28" si="4">SUM(D22:F22)</f>
        <v>0</v>
      </c>
      <c r="H22" s="248">
        <v>0</v>
      </c>
      <c r="I22" s="248">
        <v>0</v>
      </c>
      <c r="J22" s="248">
        <v>0</v>
      </c>
      <c r="K22" s="248">
        <v>0</v>
      </c>
      <c r="L22" s="707">
        <v>0</v>
      </c>
      <c r="M22" s="711"/>
      <c r="N22" s="29" t="s">
        <v>449</v>
      </c>
      <c r="O22" s="133" t="s">
        <v>432</v>
      </c>
      <c r="P22" s="247">
        <v>0</v>
      </c>
      <c r="Q22" s="248">
        <v>0</v>
      </c>
      <c r="R22" s="335">
        <v>0</v>
      </c>
      <c r="S22" s="335">
        <v>0</v>
      </c>
      <c r="T22" s="242">
        <f t="shared" ref="T22:T28" si="5">SUM(Q22:S22)</f>
        <v>0</v>
      </c>
      <c r="U22" s="248">
        <v>0</v>
      </c>
      <c r="V22" s="248">
        <v>0</v>
      </c>
      <c r="W22" s="248">
        <v>0</v>
      </c>
      <c r="X22" s="248">
        <v>0</v>
      </c>
      <c r="Y22" s="707">
        <v>0</v>
      </c>
      <c r="Z22" s="711"/>
    </row>
    <row r="23" spans="1:26" ht="15" customHeight="1" x14ac:dyDescent="0.2">
      <c r="A23" s="30" t="s">
        <v>450</v>
      </c>
      <c r="B23" s="134" t="s">
        <v>434</v>
      </c>
      <c r="C23" s="249">
        <v>0</v>
      </c>
      <c r="D23" s="332">
        <v>0</v>
      </c>
      <c r="E23" s="333">
        <v>0</v>
      </c>
      <c r="F23" s="333">
        <v>0</v>
      </c>
      <c r="G23" s="243">
        <f t="shared" si="4"/>
        <v>0</v>
      </c>
      <c r="H23" s="250">
        <v>0</v>
      </c>
      <c r="I23" s="250">
        <v>0</v>
      </c>
      <c r="J23" s="250">
        <v>0</v>
      </c>
      <c r="K23" s="250">
        <v>0</v>
      </c>
      <c r="L23" s="708">
        <v>0</v>
      </c>
      <c r="M23" s="711"/>
      <c r="N23" s="30" t="s">
        <v>450</v>
      </c>
      <c r="O23" s="134" t="s">
        <v>434</v>
      </c>
      <c r="P23" s="249">
        <v>0</v>
      </c>
      <c r="Q23" s="332">
        <v>0</v>
      </c>
      <c r="R23" s="333">
        <v>0</v>
      </c>
      <c r="S23" s="333">
        <v>0</v>
      </c>
      <c r="T23" s="243">
        <f t="shared" si="5"/>
        <v>0</v>
      </c>
      <c r="U23" s="250">
        <v>0</v>
      </c>
      <c r="V23" s="250">
        <v>0</v>
      </c>
      <c r="W23" s="250">
        <v>0</v>
      </c>
      <c r="X23" s="250">
        <v>0</v>
      </c>
      <c r="Y23" s="708">
        <v>0</v>
      </c>
      <c r="Z23" s="711"/>
    </row>
    <row r="24" spans="1:26" ht="15" customHeight="1" x14ac:dyDescent="0.2">
      <c r="A24" s="30" t="s">
        <v>451</v>
      </c>
      <c r="B24" s="134" t="s">
        <v>436</v>
      </c>
      <c r="C24" s="249">
        <v>0</v>
      </c>
      <c r="D24" s="250">
        <v>0</v>
      </c>
      <c r="E24" s="336">
        <v>0</v>
      </c>
      <c r="F24" s="336">
        <v>0</v>
      </c>
      <c r="G24" s="243">
        <f t="shared" si="4"/>
        <v>0</v>
      </c>
      <c r="H24" s="250">
        <v>0</v>
      </c>
      <c r="I24" s="250">
        <v>0</v>
      </c>
      <c r="J24" s="250">
        <v>0</v>
      </c>
      <c r="K24" s="250">
        <v>0</v>
      </c>
      <c r="L24" s="708">
        <v>0</v>
      </c>
      <c r="M24" s="711"/>
      <c r="N24" s="30" t="s">
        <v>451</v>
      </c>
      <c r="O24" s="134" t="s">
        <v>436</v>
      </c>
      <c r="P24" s="249">
        <v>0</v>
      </c>
      <c r="Q24" s="250">
        <v>0</v>
      </c>
      <c r="R24" s="336">
        <v>0</v>
      </c>
      <c r="S24" s="336">
        <v>0</v>
      </c>
      <c r="T24" s="243">
        <f t="shared" si="5"/>
        <v>0</v>
      </c>
      <c r="U24" s="250">
        <v>0</v>
      </c>
      <c r="V24" s="250">
        <v>0</v>
      </c>
      <c r="W24" s="250">
        <v>0</v>
      </c>
      <c r="X24" s="250">
        <v>0</v>
      </c>
      <c r="Y24" s="708">
        <v>0</v>
      </c>
      <c r="Z24" s="711"/>
    </row>
    <row r="25" spans="1:26" ht="15" customHeight="1" x14ac:dyDescent="0.2">
      <c r="A25" s="30" t="s">
        <v>452</v>
      </c>
      <c r="B25" s="134" t="s">
        <v>438</v>
      </c>
      <c r="C25" s="249">
        <v>0</v>
      </c>
      <c r="D25" s="250">
        <v>0</v>
      </c>
      <c r="E25" s="336">
        <v>0</v>
      </c>
      <c r="F25" s="336">
        <v>0</v>
      </c>
      <c r="G25" s="243">
        <f t="shared" si="4"/>
        <v>0</v>
      </c>
      <c r="H25" s="250">
        <v>0</v>
      </c>
      <c r="I25" s="250">
        <v>0</v>
      </c>
      <c r="J25" s="250">
        <v>0</v>
      </c>
      <c r="K25" s="250">
        <v>0</v>
      </c>
      <c r="L25" s="708">
        <v>0</v>
      </c>
      <c r="M25" s="711"/>
      <c r="N25" s="30" t="s">
        <v>452</v>
      </c>
      <c r="O25" s="134" t="s">
        <v>438</v>
      </c>
      <c r="P25" s="249">
        <v>0</v>
      </c>
      <c r="Q25" s="250">
        <v>0</v>
      </c>
      <c r="R25" s="336">
        <v>0</v>
      </c>
      <c r="S25" s="336">
        <v>0</v>
      </c>
      <c r="T25" s="243">
        <f t="shared" si="5"/>
        <v>0</v>
      </c>
      <c r="U25" s="250">
        <v>0</v>
      </c>
      <c r="V25" s="250">
        <v>0</v>
      </c>
      <c r="W25" s="250">
        <v>0</v>
      </c>
      <c r="X25" s="250">
        <v>0</v>
      </c>
      <c r="Y25" s="708">
        <v>0</v>
      </c>
      <c r="Z25" s="711"/>
    </row>
    <row r="26" spans="1:26" ht="15" customHeight="1" x14ac:dyDescent="0.2">
      <c r="A26" s="30" t="s">
        <v>453</v>
      </c>
      <c r="B26" s="134" t="s">
        <v>440</v>
      </c>
      <c r="C26" s="249">
        <v>0</v>
      </c>
      <c r="D26" s="332">
        <v>0</v>
      </c>
      <c r="E26" s="333">
        <v>0</v>
      </c>
      <c r="F26" s="333">
        <v>0</v>
      </c>
      <c r="G26" s="243">
        <f t="shared" si="4"/>
        <v>0</v>
      </c>
      <c r="H26" s="250">
        <v>0</v>
      </c>
      <c r="I26" s="250">
        <v>0</v>
      </c>
      <c r="J26" s="250">
        <v>0</v>
      </c>
      <c r="K26" s="250">
        <v>0</v>
      </c>
      <c r="L26" s="708">
        <v>0</v>
      </c>
      <c r="M26" s="711"/>
      <c r="N26" s="30" t="s">
        <v>453</v>
      </c>
      <c r="O26" s="134" t="s">
        <v>440</v>
      </c>
      <c r="P26" s="249">
        <v>0</v>
      </c>
      <c r="Q26" s="332">
        <v>0</v>
      </c>
      <c r="R26" s="333">
        <v>0</v>
      </c>
      <c r="S26" s="333">
        <v>0</v>
      </c>
      <c r="T26" s="243">
        <f t="shared" si="5"/>
        <v>0</v>
      </c>
      <c r="U26" s="250">
        <v>0</v>
      </c>
      <c r="V26" s="250">
        <v>0</v>
      </c>
      <c r="W26" s="250">
        <v>0</v>
      </c>
      <c r="X26" s="250">
        <v>0</v>
      </c>
      <c r="Y26" s="708">
        <v>0</v>
      </c>
      <c r="Z26" s="711"/>
    </row>
    <row r="27" spans="1:26" ht="15" customHeight="1" x14ac:dyDescent="0.2">
      <c r="A27" s="30" t="s">
        <v>454</v>
      </c>
      <c r="B27" s="134" t="s">
        <v>442</v>
      </c>
      <c r="C27" s="249">
        <v>0</v>
      </c>
      <c r="D27" s="250">
        <v>0</v>
      </c>
      <c r="E27" s="336">
        <v>0</v>
      </c>
      <c r="F27" s="336">
        <v>0</v>
      </c>
      <c r="G27" s="243">
        <f t="shared" si="4"/>
        <v>0</v>
      </c>
      <c r="H27" s="250">
        <v>0</v>
      </c>
      <c r="I27" s="250">
        <v>0</v>
      </c>
      <c r="J27" s="250">
        <v>0</v>
      </c>
      <c r="K27" s="250">
        <v>0</v>
      </c>
      <c r="L27" s="708">
        <v>0</v>
      </c>
      <c r="M27" s="711"/>
      <c r="N27" s="30" t="s">
        <v>454</v>
      </c>
      <c r="O27" s="134" t="s">
        <v>442</v>
      </c>
      <c r="P27" s="249">
        <v>0</v>
      </c>
      <c r="Q27" s="250">
        <v>0</v>
      </c>
      <c r="R27" s="336">
        <v>0</v>
      </c>
      <c r="S27" s="336">
        <v>0</v>
      </c>
      <c r="T27" s="243">
        <f t="shared" si="5"/>
        <v>0</v>
      </c>
      <c r="U27" s="250">
        <v>0</v>
      </c>
      <c r="V27" s="250">
        <v>0</v>
      </c>
      <c r="W27" s="250">
        <v>0</v>
      </c>
      <c r="X27" s="250">
        <v>0</v>
      </c>
      <c r="Y27" s="708">
        <v>0</v>
      </c>
      <c r="Z27" s="711"/>
    </row>
    <row r="28" spans="1:26" ht="15" customHeight="1" x14ac:dyDescent="0.2">
      <c r="A28" s="31" t="s">
        <v>455</v>
      </c>
      <c r="B28" s="135" t="s">
        <v>444</v>
      </c>
      <c r="C28" s="251">
        <v>0</v>
      </c>
      <c r="D28" s="252">
        <v>0</v>
      </c>
      <c r="E28" s="337">
        <v>0</v>
      </c>
      <c r="F28" s="337">
        <v>0</v>
      </c>
      <c r="G28" s="244">
        <f t="shared" si="4"/>
        <v>0</v>
      </c>
      <c r="H28" s="252">
        <v>0</v>
      </c>
      <c r="I28" s="252">
        <v>0</v>
      </c>
      <c r="J28" s="252">
        <v>0</v>
      </c>
      <c r="K28" s="252">
        <v>0</v>
      </c>
      <c r="L28" s="709">
        <v>0</v>
      </c>
      <c r="M28" s="711"/>
      <c r="N28" s="31" t="s">
        <v>455</v>
      </c>
      <c r="O28" s="135" t="s">
        <v>444</v>
      </c>
      <c r="P28" s="251">
        <v>0</v>
      </c>
      <c r="Q28" s="252">
        <v>0</v>
      </c>
      <c r="R28" s="337">
        <v>0</v>
      </c>
      <c r="S28" s="337">
        <v>0</v>
      </c>
      <c r="T28" s="244">
        <f t="shared" si="5"/>
        <v>0</v>
      </c>
      <c r="U28" s="252">
        <v>0</v>
      </c>
      <c r="V28" s="252">
        <v>0</v>
      </c>
      <c r="W28" s="252">
        <v>0</v>
      </c>
      <c r="X28" s="252">
        <v>0</v>
      </c>
      <c r="Y28" s="709">
        <v>0</v>
      </c>
      <c r="Z28" s="711"/>
    </row>
    <row r="29" spans="1:26" ht="15" customHeight="1" x14ac:dyDescent="0.2">
      <c r="A29" s="33" t="s">
        <v>456</v>
      </c>
      <c r="B29" s="1181" t="s">
        <v>457</v>
      </c>
      <c r="C29" s="245">
        <f>SUM(C22:C28)</f>
        <v>0</v>
      </c>
      <c r="D29" s="214">
        <f>SUM(D22:D28)</f>
        <v>0</v>
      </c>
      <c r="E29" s="215">
        <f t="shared" ref="E29:L29" si="6">SUM(E22:E28)</f>
        <v>0</v>
      </c>
      <c r="F29" s="215">
        <f t="shared" si="6"/>
        <v>0</v>
      </c>
      <c r="G29" s="216">
        <f t="shared" si="6"/>
        <v>0</v>
      </c>
      <c r="H29" s="214">
        <f t="shared" si="6"/>
        <v>0</v>
      </c>
      <c r="I29" s="214">
        <f t="shared" si="6"/>
        <v>0</v>
      </c>
      <c r="J29" s="214">
        <f t="shared" si="6"/>
        <v>0</v>
      </c>
      <c r="K29" s="214">
        <f t="shared" si="6"/>
        <v>0</v>
      </c>
      <c r="L29" s="710">
        <f t="shared" si="6"/>
        <v>0</v>
      </c>
      <c r="M29" s="711"/>
      <c r="N29" s="33" t="s">
        <v>456</v>
      </c>
      <c r="O29" s="1181" t="s">
        <v>458</v>
      </c>
      <c r="P29" s="245">
        <f>SUM(P22:P28)</f>
        <v>0</v>
      </c>
      <c r="Q29" s="214">
        <f>SUM(Q22:Q28)</f>
        <v>0</v>
      </c>
      <c r="R29" s="215">
        <f t="shared" ref="R29:Y29" si="7">SUM(R22:R28)</f>
        <v>0</v>
      </c>
      <c r="S29" s="215">
        <f t="shared" si="7"/>
        <v>0</v>
      </c>
      <c r="T29" s="216">
        <f t="shared" si="7"/>
        <v>0</v>
      </c>
      <c r="U29" s="214">
        <f t="shared" si="7"/>
        <v>0</v>
      </c>
      <c r="V29" s="214">
        <f t="shared" si="7"/>
        <v>0</v>
      </c>
      <c r="W29" s="214">
        <f t="shared" si="7"/>
        <v>0</v>
      </c>
      <c r="X29" s="214">
        <f t="shared" si="7"/>
        <v>0</v>
      </c>
      <c r="Y29" s="710">
        <f t="shared" si="7"/>
        <v>0</v>
      </c>
      <c r="Z29" s="711"/>
    </row>
    <row r="30" spans="1:26" ht="15" customHeight="1" x14ac:dyDescent="0.2">
      <c r="A30" s="32"/>
      <c r="B30" s="42"/>
      <c r="C30" s="212"/>
      <c r="D30" s="212"/>
      <c r="E30" s="212"/>
      <c r="F30" s="212"/>
      <c r="G30" s="212"/>
      <c r="H30" s="212"/>
      <c r="I30" s="212"/>
      <c r="J30" s="212"/>
      <c r="K30" s="212"/>
      <c r="L30" s="212"/>
      <c r="M30" s="711"/>
      <c r="N30" s="32"/>
      <c r="O30" s="42"/>
      <c r="P30" s="212"/>
      <c r="Q30" s="212"/>
      <c r="R30" s="212"/>
      <c r="S30" s="212"/>
      <c r="T30" s="212"/>
      <c r="U30" s="212"/>
      <c r="V30" s="212"/>
      <c r="W30" s="212"/>
      <c r="X30" s="212"/>
      <c r="Y30" s="212"/>
      <c r="Z30" s="711"/>
    </row>
    <row r="31" spans="1:26" ht="15" customHeight="1" x14ac:dyDescent="0.2">
      <c r="A31" s="33" t="s">
        <v>39</v>
      </c>
      <c r="B31" s="52" t="s">
        <v>459</v>
      </c>
      <c r="C31" s="245">
        <f>C19+C29</f>
        <v>0</v>
      </c>
      <c r="D31" s="214">
        <f t="shared" ref="D31:L31" si="8">D19+D29</f>
        <v>0</v>
      </c>
      <c r="E31" s="215">
        <f t="shared" si="8"/>
        <v>0</v>
      </c>
      <c r="F31" s="215">
        <f t="shared" si="8"/>
        <v>0</v>
      </c>
      <c r="G31" s="216">
        <f>G19+G29</f>
        <v>0</v>
      </c>
      <c r="H31" s="214">
        <f t="shared" si="8"/>
        <v>0</v>
      </c>
      <c r="I31" s="214">
        <f t="shared" si="8"/>
        <v>0</v>
      </c>
      <c r="J31" s="214">
        <f t="shared" si="8"/>
        <v>0</v>
      </c>
      <c r="K31" s="214">
        <f t="shared" si="8"/>
        <v>0</v>
      </c>
      <c r="L31" s="710">
        <f t="shared" si="8"/>
        <v>0</v>
      </c>
      <c r="M31" s="711"/>
      <c r="N31" s="33" t="s">
        <v>39</v>
      </c>
      <c r="O31" s="52" t="s">
        <v>459</v>
      </c>
      <c r="P31" s="245">
        <f>P19+P29</f>
        <v>0</v>
      </c>
      <c r="Q31" s="214">
        <f t="shared" ref="Q31:S31" si="9">Q19+Q29</f>
        <v>0</v>
      </c>
      <c r="R31" s="215">
        <f t="shared" si="9"/>
        <v>0</v>
      </c>
      <c r="S31" s="215">
        <f t="shared" si="9"/>
        <v>0</v>
      </c>
      <c r="T31" s="216">
        <f>T19+T29</f>
        <v>0</v>
      </c>
      <c r="U31" s="214">
        <f t="shared" ref="U31:Y31" si="10">U19+U29</f>
        <v>0</v>
      </c>
      <c r="V31" s="214">
        <f t="shared" si="10"/>
        <v>0</v>
      </c>
      <c r="W31" s="214">
        <f t="shared" si="10"/>
        <v>0</v>
      </c>
      <c r="X31" s="214">
        <f t="shared" si="10"/>
        <v>0</v>
      </c>
      <c r="Y31" s="710">
        <f t="shared" si="10"/>
        <v>0</v>
      </c>
      <c r="Z31" s="711"/>
    </row>
    <row r="32" spans="1:26" ht="15" customHeight="1" x14ac:dyDescent="0.2">
      <c r="A32" s="32"/>
      <c r="B32" s="42"/>
      <c r="C32" s="217"/>
      <c r="D32" s="217"/>
      <c r="E32" s="217"/>
      <c r="F32" s="217"/>
      <c r="G32" s="217"/>
      <c r="H32" s="217"/>
      <c r="I32" s="217"/>
      <c r="J32" s="217"/>
      <c r="K32" s="217"/>
      <c r="L32" s="217"/>
      <c r="M32" s="711"/>
      <c r="N32" s="32"/>
      <c r="O32" s="42"/>
      <c r="P32" s="217"/>
      <c r="Q32" s="217"/>
      <c r="R32" s="217"/>
      <c r="S32" s="217"/>
      <c r="T32" s="217"/>
      <c r="U32" s="217"/>
      <c r="V32" s="217"/>
      <c r="W32" s="217"/>
      <c r="X32" s="217"/>
      <c r="Y32" s="217"/>
      <c r="Z32" s="711"/>
    </row>
    <row r="33" spans="1:26" ht="15" customHeight="1" x14ac:dyDescent="0.2">
      <c r="A33" s="36" t="s">
        <v>41</v>
      </c>
      <c r="B33" s="48" t="s">
        <v>460</v>
      </c>
      <c r="C33" s="206" t="s">
        <v>34</v>
      </c>
      <c r="D33" s="208" t="s">
        <v>34</v>
      </c>
      <c r="E33" s="208" t="s">
        <v>34</v>
      </c>
      <c r="F33" s="208" t="s">
        <v>34</v>
      </c>
      <c r="G33" s="206" t="s">
        <v>34</v>
      </c>
      <c r="H33" s="206" t="s">
        <v>34</v>
      </c>
      <c r="I33" s="206" t="s">
        <v>34</v>
      </c>
      <c r="J33" s="206" t="s">
        <v>34</v>
      </c>
      <c r="K33" s="206" t="s">
        <v>34</v>
      </c>
      <c r="L33" s="206" t="s">
        <v>34</v>
      </c>
      <c r="M33" s="711"/>
      <c r="N33" s="36" t="s">
        <v>41</v>
      </c>
      <c r="O33" s="48" t="s">
        <v>460</v>
      </c>
      <c r="P33" s="206" t="s">
        <v>34</v>
      </c>
      <c r="Q33" s="208" t="s">
        <v>34</v>
      </c>
      <c r="R33" s="208" t="s">
        <v>34</v>
      </c>
      <c r="S33" s="208" t="s">
        <v>34</v>
      </c>
      <c r="T33" s="206" t="s">
        <v>34</v>
      </c>
      <c r="U33" s="206" t="s">
        <v>34</v>
      </c>
      <c r="V33" s="206" t="s">
        <v>34</v>
      </c>
      <c r="W33" s="206" t="s">
        <v>34</v>
      </c>
      <c r="X33" s="206" t="s">
        <v>34</v>
      </c>
      <c r="Y33" s="206" t="s">
        <v>34</v>
      </c>
      <c r="Z33" s="711"/>
    </row>
    <row r="34" spans="1:26" ht="15" customHeight="1" x14ac:dyDescent="0.2">
      <c r="A34" s="29" t="s">
        <v>461</v>
      </c>
      <c r="B34" s="133" t="s">
        <v>432</v>
      </c>
      <c r="C34" s="247">
        <v>0</v>
      </c>
      <c r="D34" s="876"/>
      <c r="E34" s="877"/>
      <c r="F34" s="877"/>
      <c r="G34" s="430">
        <v>0</v>
      </c>
      <c r="H34" s="248">
        <v>0</v>
      </c>
      <c r="I34" s="248">
        <v>0</v>
      </c>
      <c r="J34" s="248">
        <v>0</v>
      </c>
      <c r="K34" s="248">
        <v>0</v>
      </c>
      <c r="L34" s="707">
        <v>0</v>
      </c>
      <c r="M34" s="711"/>
      <c r="N34" s="29" t="s">
        <v>461</v>
      </c>
      <c r="O34" s="133" t="s">
        <v>432</v>
      </c>
      <c r="P34" s="247">
        <v>0</v>
      </c>
      <c r="Q34" s="876"/>
      <c r="R34" s="877"/>
      <c r="S34" s="877"/>
      <c r="T34" s="430">
        <v>0</v>
      </c>
      <c r="U34" s="248">
        <v>0</v>
      </c>
      <c r="V34" s="248">
        <v>0</v>
      </c>
      <c r="W34" s="248">
        <v>0</v>
      </c>
      <c r="X34" s="248">
        <v>0</v>
      </c>
      <c r="Y34" s="707">
        <v>0</v>
      </c>
      <c r="Z34" s="711"/>
    </row>
    <row r="35" spans="1:26" ht="15" customHeight="1" x14ac:dyDescent="0.2">
      <c r="A35" s="30" t="s">
        <v>462</v>
      </c>
      <c r="B35" s="134" t="s">
        <v>434</v>
      </c>
      <c r="C35" s="249">
        <v>0</v>
      </c>
      <c r="D35" s="878"/>
      <c r="E35" s="879"/>
      <c r="F35" s="879"/>
      <c r="G35" s="431">
        <v>0</v>
      </c>
      <c r="H35" s="250">
        <v>0</v>
      </c>
      <c r="I35" s="250">
        <v>0</v>
      </c>
      <c r="J35" s="250">
        <v>0</v>
      </c>
      <c r="K35" s="250">
        <v>0</v>
      </c>
      <c r="L35" s="708">
        <v>0</v>
      </c>
      <c r="M35" s="711"/>
      <c r="N35" s="30" t="s">
        <v>462</v>
      </c>
      <c r="O35" s="134" t="s">
        <v>434</v>
      </c>
      <c r="P35" s="249">
        <v>0</v>
      </c>
      <c r="Q35" s="878"/>
      <c r="R35" s="879"/>
      <c r="S35" s="879"/>
      <c r="T35" s="431">
        <v>0</v>
      </c>
      <c r="U35" s="250">
        <v>0</v>
      </c>
      <c r="V35" s="250">
        <v>0</v>
      </c>
      <c r="W35" s="250">
        <v>0</v>
      </c>
      <c r="X35" s="250">
        <v>0</v>
      </c>
      <c r="Y35" s="708">
        <v>0</v>
      </c>
      <c r="Z35" s="711"/>
    </row>
    <row r="36" spans="1:26" ht="15" customHeight="1" x14ac:dyDescent="0.2">
      <c r="A36" s="30" t="s">
        <v>463</v>
      </c>
      <c r="B36" s="134" t="s">
        <v>436</v>
      </c>
      <c r="C36" s="249">
        <v>0</v>
      </c>
      <c r="D36" s="878"/>
      <c r="E36" s="879"/>
      <c r="F36" s="879"/>
      <c r="G36" s="431">
        <v>0</v>
      </c>
      <c r="H36" s="250">
        <v>0</v>
      </c>
      <c r="I36" s="250">
        <v>0</v>
      </c>
      <c r="J36" s="250">
        <v>0</v>
      </c>
      <c r="K36" s="250">
        <v>0</v>
      </c>
      <c r="L36" s="708">
        <v>0</v>
      </c>
      <c r="M36" s="711"/>
      <c r="N36" s="30" t="s">
        <v>463</v>
      </c>
      <c r="O36" s="134" t="s">
        <v>436</v>
      </c>
      <c r="P36" s="249">
        <v>0</v>
      </c>
      <c r="Q36" s="878"/>
      <c r="R36" s="879"/>
      <c r="S36" s="879"/>
      <c r="T36" s="431">
        <v>0</v>
      </c>
      <c r="U36" s="250">
        <v>0</v>
      </c>
      <c r="V36" s="250">
        <v>0</v>
      </c>
      <c r="W36" s="250">
        <v>0</v>
      </c>
      <c r="X36" s="250">
        <v>0</v>
      </c>
      <c r="Y36" s="708">
        <v>0</v>
      </c>
      <c r="Z36" s="711"/>
    </row>
    <row r="37" spans="1:26" ht="15" customHeight="1" x14ac:dyDescent="0.2">
      <c r="A37" s="30" t="s">
        <v>464</v>
      </c>
      <c r="B37" s="134" t="s">
        <v>438</v>
      </c>
      <c r="C37" s="249">
        <v>0</v>
      </c>
      <c r="D37" s="880"/>
      <c r="E37" s="881"/>
      <c r="F37" s="881"/>
      <c r="G37" s="431">
        <v>0</v>
      </c>
      <c r="H37" s="250">
        <v>0</v>
      </c>
      <c r="I37" s="250">
        <v>0</v>
      </c>
      <c r="J37" s="250">
        <v>0</v>
      </c>
      <c r="K37" s="250">
        <v>0</v>
      </c>
      <c r="L37" s="708">
        <v>0</v>
      </c>
      <c r="M37" s="711"/>
      <c r="N37" s="30" t="s">
        <v>464</v>
      </c>
      <c r="O37" s="134" t="s">
        <v>438</v>
      </c>
      <c r="P37" s="249">
        <v>0</v>
      </c>
      <c r="Q37" s="880"/>
      <c r="R37" s="881"/>
      <c r="S37" s="881"/>
      <c r="T37" s="431">
        <v>0</v>
      </c>
      <c r="U37" s="250">
        <v>0</v>
      </c>
      <c r="V37" s="250">
        <v>0</v>
      </c>
      <c r="W37" s="250">
        <v>0</v>
      </c>
      <c r="X37" s="250">
        <v>0</v>
      </c>
      <c r="Y37" s="708">
        <v>0</v>
      </c>
      <c r="Z37" s="711"/>
    </row>
    <row r="38" spans="1:26" ht="15" customHeight="1" x14ac:dyDescent="0.2">
      <c r="A38" s="30" t="s">
        <v>465</v>
      </c>
      <c r="B38" s="134" t="s">
        <v>440</v>
      </c>
      <c r="C38" s="249">
        <v>0</v>
      </c>
      <c r="D38" s="880"/>
      <c r="E38" s="881"/>
      <c r="F38" s="881"/>
      <c r="G38" s="431">
        <v>0</v>
      </c>
      <c r="H38" s="250">
        <v>0</v>
      </c>
      <c r="I38" s="250">
        <v>0</v>
      </c>
      <c r="J38" s="250">
        <v>0</v>
      </c>
      <c r="K38" s="250">
        <v>0</v>
      </c>
      <c r="L38" s="708">
        <v>0</v>
      </c>
      <c r="M38" s="711"/>
      <c r="N38" s="30" t="s">
        <v>465</v>
      </c>
      <c r="O38" s="134" t="s">
        <v>440</v>
      </c>
      <c r="P38" s="249">
        <v>0</v>
      </c>
      <c r="Q38" s="880"/>
      <c r="R38" s="881"/>
      <c r="S38" s="881"/>
      <c r="T38" s="431">
        <v>0</v>
      </c>
      <c r="U38" s="250">
        <v>0</v>
      </c>
      <c r="V38" s="250">
        <v>0</v>
      </c>
      <c r="W38" s="250">
        <v>0</v>
      </c>
      <c r="X38" s="250">
        <v>0</v>
      </c>
      <c r="Y38" s="708">
        <v>0</v>
      </c>
      <c r="Z38" s="711"/>
    </row>
    <row r="39" spans="1:26" ht="15" customHeight="1" x14ac:dyDescent="0.2">
      <c r="A39" s="30" t="s">
        <v>466</v>
      </c>
      <c r="B39" s="134" t="s">
        <v>442</v>
      </c>
      <c r="C39" s="249">
        <v>0</v>
      </c>
      <c r="D39" s="878"/>
      <c r="E39" s="879"/>
      <c r="F39" s="879"/>
      <c r="G39" s="431">
        <v>0</v>
      </c>
      <c r="H39" s="250">
        <v>0</v>
      </c>
      <c r="I39" s="250">
        <v>0</v>
      </c>
      <c r="J39" s="250">
        <v>0</v>
      </c>
      <c r="K39" s="250">
        <v>0</v>
      </c>
      <c r="L39" s="708">
        <v>0</v>
      </c>
      <c r="M39" s="711"/>
      <c r="N39" s="30" t="s">
        <v>466</v>
      </c>
      <c r="O39" s="134" t="s">
        <v>442</v>
      </c>
      <c r="P39" s="249">
        <v>0</v>
      </c>
      <c r="Q39" s="878"/>
      <c r="R39" s="879"/>
      <c r="S39" s="879"/>
      <c r="T39" s="431">
        <v>0</v>
      </c>
      <c r="U39" s="250">
        <v>0</v>
      </c>
      <c r="V39" s="250">
        <v>0</v>
      </c>
      <c r="W39" s="250">
        <v>0</v>
      </c>
      <c r="X39" s="250">
        <v>0</v>
      </c>
      <c r="Y39" s="708">
        <v>0</v>
      </c>
      <c r="Z39" s="711"/>
    </row>
    <row r="40" spans="1:26" ht="15" customHeight="1" x14ac:dyDescent="0.2">
      <c r="A40" s="31" t="s">
        <v>467</v>
      </c>
      <c r="B40" s="135" t="s">
        <v>444</v>
      </c>
      <c r="C40" s="251">
        <v>0</v>
      </c>
      <c r="D40" s="882"/>
      <c r="E40" s="883"/>
      <c r="F40" s="883"/>
      <c r="G40" s="432">
        <v>0</v>
      </c>
      <c r="H40" s="252">
        <v>0</v>
      </c>
      <c r="I40" s="252">
        <v>0</v>
      </c>
      <c r="J40" s="252">
        <v>0</v>
      </c>
      <c r="K40" s="252">
        <v>0</v>
      </c>
      <c r="L40" s="709">
        <v>0</v>
      </c>
      <c r="M40" s="711"/>
      <c r="N40" s="31" t="s">
        <v>467</v>
      </c>
      <c r="O40" s="135" t="s">
        <v>444</v>
      </c>
      <c r="P40" s="251">
        <v>0</v>
      </c>
      <c r="Q40" s="882"/>
      <c r="R40" s="883"/>
      <c r="S40" s="883"/>
      <c r="T40" s="432">
        <v>0</v>
      </c>
      <c r="U40" s="252">
        <v>0</v>
      </c>
      <c r="V40" s="252">
        <v>0</v>
      </c>
      <c r="W40" s="252">
        <v>0</v>
      </c>
      <c r="X40" s="252">
        <v>0</v>
      </c>
      <c r="Y40" s="709">
        <v>0</v>
      </c>
      <c r="Z40" s="711"/>
    </row>
    <row r="41" spans="1:26" ht="15" customHeight="1" x14ac:dyDescent="0.2">
      <c r="A41" s="33" t="s">
        <v>468</v>
      </c>
      <c r="B41" s="52" t="s">
        <v>469</v>
      </c>
      <c r="C41" s="245">
        <f>SUM(C34:C40)</f>
        <v>0</v>
      </c>
      <c r="D41" s="884"/>
      <c r="E41" s="885"/>
      <c r="F41" s="885"/>
      <c r="G41" s="216">
        <f t="shared" ref="G41:L41" si="11">SUM(G34:G40)</f>
        <v>0</v>
      </c>
      <c r="H41" s="214">
        <f t="shared" si="11"/>
        <v>0</v>
      </c>
      <c r="I41" s="214">
        <f t="shared" si="11"/>
        <v>0</v>
      </c>
      <c r="J41" s="214">
        <f t="shared" si="11"/>
        <v>0</v>
      </c>
      <c r="K41" s="214">
        <f t="shared" si="11"/>
        <v>0</v>
      </c>
      <c r="L41" s="710">
        <f t="shared" si="11"/>
        <v>0</v>
      </c>
      <c r="M41" s="711"/>
      <c r="N41" s="33" t="s">
        <v>468</v>
      </c>
      <c r="O41" s="52" t="s">
        <v>469</v>
      </c>
      <c r="P41" s="245">
        <f>SUM(P34:P40)</f>
        <v>0</v>
      </c>
      <c r="Q41" s="884"/>
      <c r="R41" s="885"/>
      <c r="S41" s="885"/>
      <c r="T41" s="216">
        <f t="shared" ref="T41:Y41" si="12">SUM(T34:T40)</f>
        <v>0</v>
      </c>
      <c r="U41" s="214">
        <f t="shared" si="12"/>
        <v>0</v>
      </c>
      <c r="V41" s="214">
        <f t="shared" si="12"/>
        <v>0</v>
      </c>
      <c r="W41" s="214">
        <f t="shared" si="12"/>
        <v>0</v>
      </c>
      <c r="X41" s="214">
        <f t="shared" si="12"/>
        <v>0</v>
      </c>
      <c r="Y41" s="710">
        <f t="shared" si="12"/>
        <v>0</v>
      </c>
      <c r="Z41" s="711"/>
    </row>
    <row r="42" spans="1:26" ht="15" customHeight="1" x14ac:dyDescent="0.2">
      <c r="A42" s="32"/>
      <c r="B42" s="42"/>
      <c r="C42" s="256"/>
      <c r="D42" s="212"/>
      <c r="E42" s="212"/>
      <c r="F42" s="212"/>
      <c r="G42" s="256"/>
      <c r="H42" s="256"/>
      <c r="I42" s="256"/>
      <c r="J42" s="256"/>
      <c r="K42" s="256"/>
      <c r="L42" s="256"/>
      <c r="M42" s="711"/>
      <c r="N42" s="32"/>
      <c r="O42" s="42"/>
      <c r="P42" s="256"/>
      <c r="Q42" s="212"/>
      <c r="R42" s="212"/>
      <c r="S42" s="212"/>
      <c r="T42" s="256"/>
      <c r="U42" s="256"/>
      <c r="V42" s="256"/>
      <c r="W42" s="256"/>
      <c r="X42" s="256"/>
      <c r="Y42" s="256"/>
      <c r="Z42" s="711"/>
    </row>
    <row r="43" spans="1:26" ht="15" customHeight="1" x14ac:dyDescent="0.2">
      <c r="A43" s="33" t="s">
        <v>43</v>
      </c>
      <c r="B43" s="43" t="s">
        <v>470</v>
      </c>
      <c r="C43" s="245">
        <f>C31+C41</f>
        <v>0</v>
      </c>
      <c r="D43" s="884"/>
      <c r="E43" s="885"/>
      <c r="F43" s="885"/>
      <c r="G43" s="216">
        <f t="shared" ref="G43:L43" si="13">G31+G41</f>
        <v>0</v>
      </c>
      <c r="H43" s="214">
        <f t="shared" si="13"/>
        <v>0</v>
      </c>
      <c r="I43" s="214">
        <f t="shared" si="13"/>
        <v>0</v>
      </c>
      <c r="J43" s="214">
        <f t="shared" si="13"/>
        <v>0</v>
      </c>
      <c r="K43" s="214">
        <f t="shared" si="13"/>
        <v>0</v>
      </c>
      <c r="L43" s="710">
        <f t="shared" si="13"/>
        <v>0</v>
      </c>
      <c r="M43" s="711"/>
      <c r="N43" s="33" t="s">
        <v>43</v>
      </c>
      <c r="O43" s="43" t="s">
        <v>470</v>
      </c>
      <c r="P43" s="245">
        <f>P31+P41</f>
        <v>0</v>
      </c>
      <c r="Q43" s="884"/>
      <c r="R43" s="885"/>
      <c r="S43" s="885"/>
      <c r="T43" s="216">
        <f t="shared" ref="T43:Y43" si="14">T31+T41</f>
        <v>0</v>
      </c>
      <c r="U43" s="214">
        <f t="shared" si="14"/>
        <v>0</v>
      </c>
      <c r="V43" s="214">
        <f t="shared" si="14"/>
        <v>0</v>
      </c>
      <c r="W43" s="214">
        <f t="shared" si="14"/>
        <v>0</v>
      </c>
      <c r="X43" s="214">
        <f t="shared" si="14"/>
        <v>0</v>
      </c>
      <c r="Y43" s="710">
        <f t="shared" si="14"/>
        <v>0</v>
      </c>
    </row>
    <row r="44" spans="1:26" ht="15" customHeight="1" x14ac:dyDescent="0.2">
      <c r="A44" s="32"/>
      <c r="B44" s="42"/>
      <c r="C44" s="255"/>
      <c r="D44" s="217"/>
      <c r="E44" s="217"/>
      <c r="F44" s="217"/>
      <c r="G44" s="255"/>
      <c r="H44" s="255"/>
      <c r="I44" s="255"/>
      <c r="J44" s="255"/>
      <c r="K44" s="255"/>
      <c r="L44" s="856"/>
      <c r="N44" s="32"/>
      <c r="O44" s="42"/>
      <c r="P44" s="255"/>
      <c r="Q44" s="217"/>
      <c r="R44" s="217"/>
      <c r="S44" s="217"/>
      <c r="T44" s="255"/>
      <c r="U44" s="255"/>
      <c r="V44" s="255"/>
      <c r="W44" s="255"/>
      <c r="X44" s="255"/>
      <c r="Y44" s="856"/>
    </row>
    <row r="45" spans="1:26" ht="15" customHeight="1" x14ac:dyDescent="0.2">
      <c r="A45" s="28">
        <v>2</v>
      </c>
      <c r="B45" s="47" t="s">
        <v>471</v>
      </c>
      <c r="C45" s="253">
        <v>0</v>
      </c>
      <c r="D45" s="886">
        <v>0</v>
      </c>
      <c r="E45" s="887">
        <v>0</v>
      </c>
      <c r="F45" s="887"/>
      <c r="G45" s="433">
        <v>0</v>
      </c>
      <c r="H45" s="254">
        <v>0</v>
      </c>
      <c r="I45" s="254">
        <v>0</v>
      </c>
      <c r="J45" s="254">
        <v>0</v>
      </c>
      <c r="K45" s="254">
        <v>0</v>
      </c>
      <c r="L45" s="253">
        <v>0</v>
      </c>
      <c r="N45" s="28">
        <v>2</v>
      </c>
      <c r="O45" s="47" t="s">
        <v>471</v>
      </c>
      <c r="P45" s="253">
        <v>0</v>
      </c>
      <c r="Q45" s="886">
        <v>0</v>
      </c>
      <c r="R45" s="887">
        <v>0</v>
      </c>
      <c r="S45" s="887"/>
      <c r="T45" s="433">
        <v>0</v>
      </c>
      <c r="U45" s="254">
        <v>0</v>
      </c>
      <c r="V45" s="254">
        <v>0</v>
      </c>
      <c r="W45" s="254">
        <v>0</v>
      </c>
      <c r="X45" s="254">
        <v>0</v>
      </c>
      <c r="Y45" s="253">
        <v>0</v>
      </c>
    </row>
    <row r="46" spans="1:26" ht="15" customHeight="1" x14ac:dyDescent="0.2">
      <c r="A46" s="28">
        <v>3</v>
      </c>
      <c r="B46" s="47" t="s">
        <v>472</v>
      </c>
      <c r="C46" s="253">
        <v>0</v>
      </c>
      <c r="D46" s="886">
        <v>0</v>
      </c>
      <c r="E46" s="887">
        <v>0</v>
      </c>
      <c r="F46" s="887"/>
      <c r="G46" s="433">
        <v>0</v>
      </c>
      <c r="H46" s="254">
        <v>0</v>
      </c>
      <c r="I46" s="254">
        <v>0</v>
      </c>
      <c r="J46" s="254">
        <v>0</v>
      </c>
      <c r="K46" s="254">
        <v>0</v>
      </c>
      <c r="L46" s="253">
        <v>0</v>
      </c>
      <c r="N46" s="28">
        <v>3</v>
      </c>
      <c r="O46" s="47" t="s">
        <v>472</v>
      </c>
      <c r="P46" s="253">
        <v>0</v>
      </c>
      <c r="Q46" s="886">
        <v>0</v>
      </c>
      <c r="R46" s="887">
        <v>0</v>
      </c>
      <c r="S46" s="887"/>
      <c r="T46" s="433">
        <v>0</v>
      </c>
      <c r="U46" s="254">
        <v>0</v>
      </c>
      <c r="V46" s="254">
        <v>0</v>
      </c>
      <c r="W46" s="254">
        <v>0</v>
      </c>
      <c r="X46" s="254">
        <v>0</v>
      </c>
      <c r="Y46" s="253">
        <v>0</v>
      </c>
    </row>
    <row r="47" spans="1:26" ht="15" customHeight="1" x14ac:dyDescent="0.2">
      <c r="A47" s="32"/>
      <c r="B47" s="55"/>
      <c r="C47" s="255"/>
      <c r="D47" s="255"/>
      <c r="E47" s="255"/>
      <c r="F47" s="255"/>
      <c r="G47" s="255"/>
      <c r="H47" s="255"/>
      <c r="I47" s="255"/>
      <c r="J47" s="255"/>
      <c r="K47" s="255"/>
      <c r="L47" s="856"/>
      <c r="N47" s="32"/>
      <c r="O47" s="55"/>
      <c r="P47" s="255"/>
      <c r="Q47" s="255"/>
      <c r="R47" s="255"/>
      <c r="S47" s="255"/>
      <c r="T47" s="255"/>
      <c r="U47" s="255"/>
      <c r="V47" s="255"/>
      <c r="W47" s="255"/>
      <c r="X47" s="255"/>
      <c r="Y47" s="856"/>
    </row>
    <row r="48" spans="1:26" ht="15" customHeight="1" x14ac:dyDescent="0.2">
      <c r="A48" s="36">
        <v>4</v>
      </c>
      <c r="B48" s="44" t="s">
        <v>473</v>
      </c>
      <c r="C48" s="206" t="s">
        <v>34</v>
      </c>
      <c r="D48" s="206" t="s">
        <v>34</v>
      </c>
      <c r="E48" s="206" t="s">
        <v>34</v>
      </c>
      <c r="F48" s="206" t="s">
        <v>34</v>
      </c>
      <c r="G48" s="206" t="s">
        <v>34</v>
      </c>
      <c r="H48" s="206" t="s">
        <v>34</v>
      </c>
      <c r="I48" s="206" t="s">
        <v>34</v>
      </c>
      <c r="J48" s="206" t="s">
        <v>34</v>
      </c>
      <c r="K48" s="206" t="s">
        <v>34</v>
      </c>
      <c r="L48" s="207" t="s">
        <v>34</v>
      </c>
      <c r="N48" s="36">
        <v>4</v>
      </c>
      <c r="O48" s="44" t="s">
        <v>473</v>
      </c>
      <c r="P48" s="206" t="s">
        <v>34</v>
      </c>
      <c r="Q48" s="206" t="s">
        <v>34</v>
      </c>
      <c r="R48" s="206" t="s">
        <v>34</v>
      </c>
      <c r="S48" s="206" t="s">
        <v>34</v>
      </c>
      <c r="T48" s="206" t="s">
        <v>34</v>
      </c>
      <c r="U48" s="206" t="s">
        <v>34</v>
      </c>
      <c r="V48" s="206" t="s">
        <v>34</v>
      </c>
      <c r="W48" s="206" t="s">
        <v>34</v>
      </c>
      <c r="X48" s="206" t="s">
        <v>34</v>
      </c>
      <c r="Y48" s="207" t="s">
        <v>34</v>
      </c>
    </row>
    <row r="49" spans="1:25" ht="27" x14ac:dyDescent="0.2">
      <c r="A49" s="538" t="s">
        <v>275</v>
      </c>
      <c r="B49" s="631" t="s">
        <v>474</v>
      </c>
      <c r="C49" s="632">
        <v>0</v>
      </c>
      <c r="D49" s="888">
        <v>0</v>
      </c>
      <c r="E49" s="889">
        <v>0</v>
      </c>
      <c r="F49" s="889"/>
      <c r="G49" s="612">
        <v>0</v>
      </c>
      <c r="H49" s="633">
        <v>0</v>
      </c>
      <c r="I49" s="633">
        <v>0</v>
      </c>
      <c r="J49" s="633">
        <v>0</v>
      </c>
      <c r="K49" s="633">
        <v>0</v>
      </c>
      <c r="L49" s="632">
        <v>0</v>
      </c>
      <c r="N49" s="538" t="s">
        <v>275</v>
      </c>
      <c r="O49" s="631" t="s">
        <v>474</v>
      </c>
      <c r="P49" s="632">
        <v>0</v>
      </c>
      <c r="Q49" s="888">
        <v>0</v>
      </c>
      <c r="R49" s="889">
        <v>0</v>
      </c>
      <c r="S49" s="889"/>
      <c r="T49" s="612">
        <v>0</v>
      </c>
      <c r="U49" s="633">
        <v>0</v>
      </c>
      <c r="V49" s="633">
        <v>0</v>
      </c>
      <c r="W49" s="633">
        <v>0</v>
      </c>
      <c r="X49" s="633">
        <v>0</v>
      </c>
      <c r="Y49" s="632">
        <v>0</v>
      </c>
    </row>
    <row r="50" spans="1:25" ht="15" customHeight="1" x14ac:dyDescent="0.2">
      <c r="A50" s="31" t="s">
        <v>284</v>
      </c>
      <c r="B50" s="132" t="s">
        <v>475</v>
      </c>
      <c r="C50" s="251">
        <v>0</v>
      </c>
      <c r="D50" s="882">
        <v>0</v>
      </c>
      <c r="E50" s="883">
        <v>0</v>
      </c>
      <c r="F50" s="883"/>
      <c r="G50" s="334">
        <v>0</v>
      </c>
      <c r="H50" s="252">
        <v>0</v>
      </c>
      <c r="I50" s="252">
        <v>0</v>
      </c>
      <c r="J50" s="252">
        <v>0</v>
      </c>
      <c r="K50" s="252">
        <v>0</v>
      </c>
      <c r="L50" s="251">
        <v>0</v>
      </c>
      <c r="N50" s="31" t="s">
        <v>284</v>
      </c>
      <c r="O50" s="132" t="s">
        <v>475</v>
      </c>
      <c r="P50" s="251">
        <v>0</v>
      </c>
      <c r="Q50" s="882">
        <v>0</v>
      </c>
      <c r="R50" s="883">
        <v>0</v>
      </c>
      <c r="S50" s="883"/>
      <c r="T50" s="334">
        <v>0</v>
      </c>
      <c r="U50" s="252">
        <v>0</v>
      </c>
      <c r="V50" s="252">
        <v>0</v>
      </c>
      <c r="W50" s="252">
        <v>0</v>
      </c>
      <c r="X50" s="252">
        <v>0</v>
      </c>
      <c r="Y50" s="251">
        <v>0</v>
      </c>
    </row>
    <row r="51" spans="1:25" ht="15" customHeight="1" x14ac:dyDescent="0.2">
      <c r="A51" s="33" t="s">
        <v>292</v>
      </c>
      <c r="B51" s="51" t="s">
        <v>476</v>
      </c>
      <c r="C51" s="245">
        <f>SUM(C49:C50)</f>
        <v>0</v>
      </c>
      <c r="D51" s="884"/>
      <c r="E51" s="885"/>
      <c r="F51" s="885"/>
      <c r="G51" s="216">
        <f t="shared" ref="G51:L51" si="15">SUM(G49:G50)</f>
        <v>0</v>
      </c>
      <c r="H51" s="214">
        <f t="shared" si="15"/>
        <v>0</v>
      </c>
      <c r="I51" s="214">
        <f t="shared" si="15"/>
        <v>0</v>
      </c>
      <c r="J51" s="214">
        <f t="shared" si="15"/>
        <v>0</v>
      </c>
      <c r="K51" s="214">
        <f t="shared" si="15"/>
        <v>0</v>
      </c>
      <c r="L51" s="245">
        <f t="shared" si="15"/>
        <v>0</v>
      </c>
      <c r="N51" s="33" t="s">
        <v>292</v>
      </c>
      <c r="O51" s="51" t="s">
        <v>476</v>
      </c>
      <c r="P51" s="245">
        <f>SUM(P49:P50)</f>
        <v>0</v>
      </c>
      <c r="Q51" s="884"/>
      <c r="R51" s="885"/>
      <c r="S51" s="885"/>
      <c r="T51" s="216">
        <f t="shared" ref="T51:Y51" si="16">SUM(T49:T50)</f>
        <v>0</v>
      </c>
      <c r="U51" s="214">
        <f t="shared" si="16"/>
        <v>0</v>
      </c>
      <c r="V51" s="214">
        <f t="shared" si="16"/>
        <v>0</v>
      </c>
      <c r="W51" s="214">
        <f t="shared" si="16"/>
        <v>0</v>
      </c>
      <c r="X51" s="214">
        <f t="shared" si="16"/>
        <v>0</v>
      </c>
      <c r="Y51" s="245">
        <f t="shared" si="16"/>
        <v>0</v>
      </c>
    </row>
    <row r="52" spans="1:25" ht="15" customHeight="1" x14ac:dyDescent="0.2">
      <c r="A52" s="32"/>
      <c r="B52" s="54"/>
      <c r="C52" s="256"/>
      <c r="D52" s="256"/>
      <c r="E52" s="256"/>
      <c r="F52" s="256"/>
      <c r="G52" s="256"/>
      <c r="H52" s="256"/>
      <c r="I52" s="256"/>
      <c r="J52" s="256"/>
      <c r="K52" s="256"/>
      <c r="L52" s="857"/>
      <c r="N52" s="32"/>
      <c r="O52" s="54"/>
      <c r="P52" s="256"/>
      <c r="Q52" s="256"/>
      <c r="R52" s="256"/>
      <c r="S52" s="256"/>
      <c r="T52" s="256"/>
      <c r="U52" s="256"/>
      <c r="V52" s="256"/>
      <c r="W52" s="256"/>
      <c r="X52" s="256"/>
      <c r="Y52" s="857"/>
    </row>
    <row r="53" spans="1:25" ht="15" customHeight="1" x14ac:dyDescent="0.2">
      <c r="A53" s="33">
        <v>5</v>
      </c>
      <c r="B53" s="43" t="s">
        <v>477</v>
      </c>
      <c r="C53" s="245">
        <f>SUM(C43,C45:C46,C51)</f>
        <v>0</v>
      </c>
      <c r="D53" s="884"/>
      <c r="E53" s="885"/>
      <c r="F53" s="885"/>
      <c r="G53" s="216">
        <f t="shared" ref="G53:L53" si="17">SUM(G43,G45:G46,G51)</f>
        <v>0</v>
      </c>
      <c r="H53" s="214">
        <f t="shared" si="17"/>
        <v>0</v>
      </c>
      <c r="I53" s="214">
        <f t="shared" si="17"/>
        <v>0</v>
      </c>
      <c r="J53" s="214">
        <f t="shared" si="17"/>
        <v>0</v>
      </c>
      <c r="K53" s="214">
        <f t="shared" si="17"/>
        <v>0</v>
      </c>
      <c r="L53" s="245">
        <f t="shared" si="17"/>
        <v>0</v>
      </c>
      <c r="N53" s="33">
        <v>5</v>
      </c>
      <c r="O53" s="43" t="s">
        <v>477</v>
      </c>
      <c r="P53" s="245">
        <f>SUM(P43,P45:P46,P51)</f>
        <v>0</v>
      </c>
      <c r="Q53" s="884"/>
      <c r="R53" s="885"/>
      <c r="S53" s="885"/>
      <c r="T53" s="216">
        <f t="shared" ref="T53:Y53" si="18">SUM(T43,T45:T46,T51)</f>
        <v>0</v>
      </c>
      <c r="U53" s="214">
        <f t="shared" si="18"/>
        <v>0</v>
      </c>
      <c r="V53" s="214">
        <f t="shared" si="18"/>
        <v>0</v>
      </c>
      <c r="W53" s="214">
        <f t="shared" si="18"/>
        <v>0</v>
      </c>
      <c r="X53" s="214">
        <f t="shared" si="18"/>
        <v>0</v>
      </c>
      <c r="Y53" s="245">
        <f t="shared" si="18"/>
        <v>0</v>
      </c>
    </row>
    <row r="54" spans="1:25" ht="12.75" customHeight="1" x14ac:dyDescent="0.2"/>
    <row r="55" spans="1:25" s="177" customFormat="1" ht="12.75" customHeight="1" x14ac:dyDescent="0.25">
      <c r="C55" s="176"/>
      <c r="G55" s="176"/>
      <c r="H55" s="176"/>
      <c r="I55" s="176"/>
      <c r="J55" s="176"/>
      <c r="K55" s="176"/>
      <c r="L55" s="176"/>
    </row>
  </sheetData>
  <mergeCells count="36">
    <mergeCell ref="V8:V9"/>
    <mergeCell ref="W8:W9"/>
    <mergeCell ref="X8:X9"/>
    <mergeCell ref="Y8:Y9"/>
    <mergeCell ref="H8:H9"/>
    <mergeCell ref="I8:I9"/>
    <mergeCell ref="U8:U9"/>
    <mergeCell ref="J8:J9"/>
    <mergeCell ref="K8:K9"/>
    <mergeCell ref="N4:O5"/>
    <mergeCell ref="P4:T4"/>
    <mergeCell ref="U4:Y4"/>
    <mergeCell ref="Q5:T5"/>
    <mergeCell ref="Q6:T6"/>
    <mergeCell ref="N7:O7"/>
    <mergeCell ref="Q7:T7"/>
    <mergeCell ref="N8:O9"/>
    <mergeCell ref="P8:P9"/>
    <mergeCell ref="Q8:Q9"/>
    <mergeCell ref="R8:R9"/>
    <mergeCell ref="S8:S9"/>
    <mergeCell ref="T8:T9"/>
    <mergeCell ref="A8:B9"/>
    <mergeCell ref="A4:B5"/>
    <mergeCell ref="D7:G7"/>
    <mergeCell ref="C4:G4"/>
    <mergeCell ref="H4:L4"/>
    <mergeCell ref="D5:G5"/>
    <mergeCell ref="D6:G6"/>
    <mergeCell ref="A7:B7"/>
    <mergeCell ref="D8:D9"/>
    <mergeCell ref="E8:E9"/>
    <mergeCell ref="F8:F9"/>
    <mergeCell ref="L8:L9"/>
    <mergeCell ref="C8:C9"/>
    <mergeCell ref="G8:G9"/>
  </mergeCells>
  <conditionalFormatting sqref="C12:L19 C22:L29 C31:L31 C34:C41 G34:L41 C43 G43:L43 C49:C51 G49:L51 C53 G53:L53 C45:C46 G45:L46">
    <cfRule type="cellIs" dxfId="155" priority="78" operator="equal">
      <formula>0</formula>
    </cfRule>
  </conditionalFormatting>
  <conditionalFormatting sqref="P12:Y19 P22:Y29 P31:Y31 P34:P41 T34:Y41 P43 T43:Y43 P49:P51 T49:Y51 P53 T53:Y53 P45:P46 T45:Y46">
    <cfRule type="cellIs" dxfId="154" priority="14" operator="equal">
      <formula>0</formula>
    </cfRule>
  </conditionalFormatting>
  <pageMargins left="0.70866141732283472" right="0.70866141732283472" top="0.74803149606299213" bottom="0.74803149606299213" header="0.31496062992125984" footer="0.31496062992125984"/>
  <pageSetup paperSize="9" scale="43" fitToWidth="2" orientation="landscape" r:id="rId1"/>
  <colBreaks count="1" manualBreakCount="1">
    <brk id="13" max="5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dimension ref="A1:AU47"/>
  <sheetViews>
    <sheetView showGridLines="0" zoomScaleNormal="100" workbookViewId="0"/>
  </sheetViews>
  <sheetFormatPr defaultColWidth="9.85546875" defaultRowHeight="13.5" x14ac:dyDescent="0.2"/>
  <cols>
    <col min="1" max="1" width="5.85546875" style="6" customWidth="1"/>
    <col min="2" max="2" width="62.85546875" style="6" customWidth="1"/>
    <col min="3" max="23" width="11.85546875" style="46" customWidth="1"/>
    <col min="24" max="24" width="9.85546875" style="3"/>
    <col min="25" max="25" width="8.7109375" style="3" customWidth="1"/>
    <col min="26" max="26" width="62.85546875" style="3" customWidth="1"/>
    <col min="27" max="27" width="9.85546875" style="3"/>
    <col min="28" max="28" width="11" style="3" customWidth="1"/>
    <col min="29" max="30" width="9.85546875" style="3"/>
    <col min="31" max="31" width="11.5703125" style="3" customWidth="1"/>
    <col min="32" max="33" width="9.85546875" style="3"/>
    <col min="34" max="34" width="11" style="3" customWidth="1"/>
    <col min="35" max="36" width="9.85546875" style="3"/>
    <col min="37" max="37" width="11" style="3" customWidth="1"/>
    <col min="38" max="39" width="9.85546875" style="3"/>
    <col min="40" max="40" width="11" style="3" customWidth="1"/>
    <col min="41" max="42" width="9.85546875" style="3"/>
    <col min="43" max="43" width="10.7109375" style="3" customWidth="1"/>
    <col min="44" max="45" width="9.85546875" style="3"/>
    <col min="46" max="46" width="10.42578125" style="3" customWidth="1"/>
    <col min="47" max="16384" width="9.85546875" style="3"/>
  </cols>
  <sheetData>
    <row r="1" spans="1:47" ht="18" x14ac:dyDescent="0.25">
      <c r="A1" s="1160" t="s">
        <v>18</v>
      </c>
      <c r="Y1" s="1160" t="s">
        <v>19</v>
      </c>
      <c r="Z1" s="6"/>
      <c r="AA1" s="46"/>
      <c r="AB1" s="46"/>
      <c r="AC1" s="46"/>
      <c r="AD1" s="46"/>
      <c r="AE1" s="46"/>
      <c r="AF1" s="46"/>
      <c r="AG1" s="46"/>
      <c r="AH1" s="46"/>
      <c r="AI1" s="46"/>
      <c r="AJ1" s="46"/>
      <c r="AK1" s="46"/>
      <c r="AL1" s="46"/>
      <c r="AM1" s="46"/>
      <c r="AN1" s="46"/>
      <c r="AO1" s="46"/>
      <c r="AP1" s="46"/>
      <c r="AQ1" s="46"/>
      <c r="AR1" s="46"/>
      <c r="AS1" s="46"/>
      <c r="AT1" s="46"/>
      <c r="AU1" s="46"/>
    </row>
    <row r="2" spans="1:47" customFormat="1" ht="15" x14ac:dyDescent="0.25">
      <c r="A2" s="953"/>
      <c r="Y2" s="953"/>
    </row>
    <row r="3" spans="1:47" ht="17.25" customHeight="1" x14ac:dyDescent="0.2">
      <c r="A3" s="954"/>
      <c r="Y3" s="954"/>
      <c r="Z3" s="6"/>
      <c r="AA3" s="46"/>
      <c r="AB3" s="46"/>
      <c r="AC3" s="46"/>
      <c r="AD3" s="46"/>
      <c r="AE3" s="46"/>
      <c r="AF3" s="46"/>
      <c r="AG3" s="46"/>
      <c r="AH3" s="46"/>
      <c r="AI3" s="46"/>
      <c r="AJ3" s="46"/>
      <c r="AK3" s="46"/>
      <c r="AL3" s="46"/>
      <c r="AM3" s="46"/>
      <c r="AN3" s="46"/>
      <c r="AO3" s="46"/>
      <c r="AP3" s="46"/>
      <c r="AQ3" s="46"/>
      <c r="AR3" s="46"/>
      <c r="AS3" s="46"/>
      <c r="AT3" s="46"/>
      <c r="AU3" s="46"/>
    </row>
    <row r="4" spans="1:47" ht="17.25" customHeight="1" x14ac:dyDescent="0.2">
      <c r="A4" s="1306" t="s">
        <v>478</v>
      </c>
      <c r="B4" s="1307"/>
      <c r="C4" s="1302" t="s">
        <v>425</v>
      </c>
      <c r="D4" s="1255"/>
      <c r="E4" s="1255"/>
      <c r="F4" s="1255"/>
      <c r="G4" s="1255"/>
      <c r="H4" s="1255"/>
      <c r="I4" s="1303" t="s">
        <v>22</v>
      </c>
      <c r="J4" s="1304"/>
      <c r="K4" s="1304"/>
      <c r="L4" s="1304"/>
      <c r="M4" s="1304"/>
      <c r="N4" s="1304"/>
      <c r="O4" s="1304"/>
      <c r="P4" s="1304"/>
      <c r="Q4" s="1304"/>
      <c r="R4" s="1304"/>
      <c r="S4" s="1304"/>
      <c r="T4" s="1304"/>
      <c r="U4" s="1304"/>
      <c r="V4" s="1304"/>
      <c r="W4" s="1305"/>
      <c r="X4" s="711"/>
      <c r="Y4" s="1306" t="s">
        <v>478</v>
      </c>
      <c r="Z4" s="1307"/>
      <c r="AA4" s="1302" t="s">
        <v>425</v>
      </c>
      <c r="AB4" s="1255"/>
      <c r="AC4" s="1255"/>
      <c r="AD4" s="1255"/>
      <c r="AE4" s="1255"/>
      <c r="AF4" s="1255"/>
      <c r="AG4" s="1303" t="s">
        <v>22</v>
      </c>
      <c r="AH4" s="1304"/>
      <c r="AI4" s="1304"/>
      <c r="AJ4" s="1304"/>
      <c r="AK4" s="1304"/>
      <c r="AL4" s="1304"/>
      <c r="AM4" s="1304"/>
      <c r="AN4" s="1304"/>
      <c r="AO4" s="1304"/>
      <c r="AP4" s="1304"/>
      <c r="AQ4" s="1304"/>
      <c r="AR4" s="1304"/>
      <c r="AS4" s="1304"/>
      <c r="AT4" s="1304"/>
      <c r="AU4" s="1305"/>
    </row>
    <row r="5" spans="1:47" ht="17.25" customHeight="1" x14ac:dyDescent="0.2">
      <c r="A5" s="1308"/>
      <c r="B5" s="1309"/>
      <c r="C5" s="1271"/>
      <c r="D5" s="1272"/>
      <c r="E5" s="1273"/>
      <c r="F5" s="1310" t="s">
        <v>23</v>
      </c>
      <c r="G5" s="1311"/>
      <c r="H5" s="1312"/>
      <c r="I5" s="1310" t="s">
        <v>24</v>
      </c>
      <c r="J5" s="1311"/>
      <c r="K5" s="1312"/>
      <c r="L5" s="1271"/>
      <c r="M5" s="1272"/>
      <c r="N5" s="1273"/>
      <c r="O5" s="1271"/>
      <c r="P5" s="1272"/>
      <c r="Q5" s="1273"/>
      <c r="R5" s="1271"/>
      <c r="S5" s="1272"/>
      <c r="T5" s="1273"/>
      <c r="U5" s="1271"/>
      <c r="V5" s="1272"/>
      <c r="W5" s="1272"/>
      <c r="X5" s="711"/>
      <c r="Y5" s="1308"/>
      <c r="Z5" s="1309"/>
      <c r="AA5" s="1271"/>
      <c r="AB5" s="1272"/>
      <c r="AC5" s="1273"/>
      <c r="AD5" s="1310" t="s">
        <v>23</v>
      </c>
      <c r="AE5" s="1311"/>
      <c r="AF5" s="1312"/>
      <c r="AG5" s="1310" t="s">
        <v>24</v>
      </c>
      <c r="AH5" s="1311"/>
      <c r="AI5" s="1312"/>
      <c r="AJ5" s="1271"/>
      <c r="AK5" s="1272"/>
      <c r="AL5" s="1273"/>
      <c r="AM5" s="1271"/>
      <c r="AN5" s="1272"/>
      <c r="AO5" s="1273"/>
      <c r="AP5" s="1271"/>
      <c r="AQ5" s="1272"/>
      <c r="AR5" s="1273"/>
      <c r="AS5" s="1271"/>
      <c r="AT5" s="1272"/>
      <c r="AU5" s="1321"/>
    </row>
    <row r="6" spans="1:47" ht="17.25" customHeight="1" x14ac:dyDescent="0.2">
      <c r="A6" s="164"/>
      <c r="B6" s="165"/>
      <c r="C6" s="1274" t="s">
        <v>25</v>
      </c>
      <c r="D6" s="1275"/>
      <c r="E6" s="1276"/>
      <c r="F6" s="1274" t="s">
        <v>26</v>
      </c>
      <c r="G6" s="1275"/>
      <c r="H6" s="1276"/>
      <c r="I6" s="1274" t="s">
        <v>27</v>
      </c>
      <c r="J6" s="1275"/>
      <c r="K6" s="1276"/>
      <c r="L6" s="1274" t="s">
        <v>28</v>
      </c>
      <c r="M6" s="1275"/>
      <c r="N6" s="1276"/>
      <c r="O6" s="1274" t="s">
        <v>29</v>
      </c>
      <c r="P6" s="1275"/>
      <c r="Q6" s="1276"/>
      <c r="R6" s="1274" t="s">
        <v>30</v>
      </c>
      <c r="S6" s="1275"/>
      <c r="T6" s="1276"/>
      <c r="U6" s="1274" t="s">
        <v>31</v>
      </c>
      <c r="V6" s="1275"/>
      <c r="W6" s="1275"/>
      <c r="X6" s="711"/>
      <c r="Y6" s="164"/>
      <c r="Z6" s="165"/>
      <c r="AA6" s="1274" t="s">
        <v>25</v>
      </c>
      <c r="AB6" s="1275"/>
      <c r="AC6" s="1276"/>
      <c r="AD6" s="1274" t="s">
        <v>26</v>
      </c>
      <c r="AE6" s="1275"/>
      <c r="AF6" s="1276"/>
      <c r="AG6" s="1274" t="s">
        <v>27</v>
      </c>
      <c r="AH6" s="1275"/>
      <c r="AI6" s="1276"/>
      <c r="AJ6" s="1274" t="s">
        <v>28</v>
      </c>
      <c r="AK6" s="1275"/>
      <c r="AL6" s="1276"/>
      <c r="AM6" s="1274" t="s">
        <v>29</v>
      </c>
      <c r="AN6" s="1275"/>
      <c r="AO6" s="1276"/>
      <c r="AP6" s="1274" t="s">
        <v>30</v>
      </c>
      <c r="AQ6" s="1275"/>
      <c r="AR6" s="1276"/>
      <c r="AS6" s="1274" t="s">
        <v>31</v>
      </c>
      <c r="AT6" s="1275"/>
      <c r="AU6" s="1322"/>
    </row>
    <row r="7" spans="1:47" ht="17.25" customHeight="1" x14ac:dyDescent="0.2">
      <c r="A7" s="50"/>
      <c r="B7" s="166" t="s">
        <v>32</v>
      </c>
      <c r="C7" s="1289"/>
      <c r="D7" s="1290"/>
      <c r="E7" s="1291"/>
      <c r="F7" s="1289"/>
      <c r="G7" s="1290"/>
      <c r="H7" s="1291"/>
      <c r="I7" s="1289"/>
      <c r="J7" s="1290"/>
      <c r="K7" s="1291"/>
      <c r="L7" s="1289"/>
      <c r="M7" s="1290"/>
      <c r="N7" s="1291"/>
      <c r="O7" s="1289"/>
      <c r="P7" s="1290"/>
      <c r="Q7" s="1291"/>
      <c r="R7" s="1289"/>
      <c r="S7" s="1290"/>
      <c r="T7" s="1291"/>
      <c r="U7" s="1289"/>
      <c r="V7" s="1290"/>
      <c r="W7" s="1290"/>
      <c r="X7" s="711"/>
      <c r="Y7" s="50"/>
      <c r="Z7" s="166" t="s">
        <v>32</v>
      </c>
      <c r="AA7" s="1289"/>
      <c r="AB7" s="1290"/>
      <c r="AC7" s="1291"/>
      <c r="AD7" s="1289"/>
      <c r="AE7" s="1290"/>
      <c r="AF7" s="1291"/>
      <c r="AG7" s="1289"/>
      <c r="AH7" s="1290"/>
      <c r="AI7" s="1291"/>
      <c r="AJ7" s="1289"/>
      <c r="AK7" s="1290"/>
      <c r="AL7" s="1291"/>
      <c r="AM7" s="1289"/>
      <c r="AN7" s="1290"/>
      <c r="AO7" s="1291"/>
      <c r="AP7" s="1289"/>
      <c r="AQ7" s="1290"/>
      <c r="AR7" s="1291"/>
      <c r="AS7" s="1289"/>
      <c r="AT7" s="1290"/>
      <c r="AU7" s="1323"/>
    </row>
    <row r="8" spans="1:47" ht="22.5" customHeight="1" x14ac:dyDescent="0.2">
      <c r="A8" s="1317" t="s">
        <v>479</v>
      </c>
      <c r="B8" s="1318"/>
      <c r="C8" s="1314" t="s">
        <v>480</v>
      </c>
      <c r="D8" s="1314" t="s">
        <v>481</v>
      </c>
      <c r="E8" s="1314" t="s">
        <v>320</v>
      </c>
      <c r="F8" s="1314" t="s">
        <v>480</v>
      </c>
      <c r="G8" s="1314" t="s">
        <v>481</v>
      </c>
      <c r="H8" s="1314" t="s">
        <v>320</v>
      </c>
      <c r="I8" s="1314" t="s">
        <v>480</v>
      </c>
      <c r="J8" s="1314" t="s">
        <v>481</v>
      </c>
      <c r="K8" s="1314" t="s">
        <v>320</v>
      </c>
      <c r="L8" s="1314" t="s">
        <v>480</v>
      </c>
      <c r="M8" s="1314" t="s">
        <v>481</v>
      </c>
      <c r="N8" s="1314" t="s">
        <v>320</v>
      </c>
      <c r="O8" s="1314" t="s">
        <v>480</v>
      </c>
      <c r="P8" s="1314" t="s">
        <v>481</v>
      </c>
      <c r="Q8" s="1314" t="s">
        <v>320</v>
      </c>
      <c r="R8" s="1314" t="s">
        <v>480</v>
      </c>
      <c r="S8" s="1314" t="s">
        <v>481</v>
      </c>
      <c r="T8" s="1314" t="s">
        <v>320</v>
      </c>
      <c r="U8" s="1297" t="s">
        <v>480</v>
      </c>
      <c r="V8" s="1297" t="s">
        <v>481</v>
      </c>
      <c r="W8" s="1299" t="s">
        <v>320</v>
      </c>
      <c r="X8" s="711"/>
      <c r="Y8" s="1317" t="s">
        <v>482</v>
      </c>
      <c r="Z8" s="1318"/>
      <c r="AA8" s="1314" t="s">
        <v>480</v>
      </c>
      <c r="AB8" s="1314" t="s">
        <v>481</v>
      </c>
      <c r="AC8" s="1314" t="s">
        <v>320</v>
      </c>
      <c r="AD8" s="1314" t="s">
        <v>480</v>
      </c>
      <c r="AE8" s="1314" t="s">
        <v>481</v>
      </c>
      <c r="AF8" s="1314" t="s">
        <v>320</v>
      </c>
      <c r="AG8" s="1314" t="s">
        <v>480</v>
      </c>
      <c r="AH8" s="1314" t="s">
        <v>481</v>
      </c>
      <c r="AI8" s="1314" t="s">
        <v>320</v>
      </c>
      <c r="AJ8" s="1314" t="s">
        <v>480</v>
      </c>
      <c r="AK8" s="1314" t="s">
        <v>481</v>
      </c>
      <c r="AL8" s="1314" t="s">
        <v>320</v>
      </c>
      <c r="AM8" s="1314" t="s">
        <v>480</v>
      </c>
      <c r="AN8" s="1314" t="s">
        <v>481</v>
      </c>
      <c r="AO8" s="1314" t="s">
        <v>320</v>
      </c>
      <c r="AP8" s="1314" t="s">
        <v>480</v>
      </c>
      <c r="AQ8" s="1314" t="s">
        <v>481</v>
      </c>
      <c r="AR8" s="1314" t="s">
        <v>320</v>
      </c>
      <c r="AS8" s="1297" t="s">
        <v>480</v>
      </c>
      <c r="AT8" s="1297" t="s">
        <v>481</v>
      </c>
      <c r="AU8" s="1299" t="s">
        <v>320</v>
      </c>
    </row>
    <row r="9" spans="1:47" ht="18.75" customHeight="1" x14ac:dyDescent="0.2">
      <c r="A9" s="1317"/>
      <c r="B9" s="1318"/>
      <c r="C9" s="1315"/>
      <c r="D9" s="1315"/>
      <c r="E9" s="1315"/>
      <c r="F9" s="1315"/>
      <c r="G9" s="1315"/>
      <c r="H9" s="1315"/>
      <c r="I9" s="1315"/>
      <c r="J9" s="1315"/>
      <c r="K9" s="1315"/>
      <c r="L9" s="1315"/>
      <c r="M9" s="1315"/>
      <c r="N9" s="1315"/>
      <c r="O9" s="1315"/>
      <c r="P9" s="1315"/>
      <c r="Q9" s="1315"/>
      <c r="R9" s="1315"/>
      <c r="S9" s="1315"/>
      <c r="T9" s="1315"/>
      <c r="U9" s="1294"/>
      <c r="V9" s="1294"/>
      <c r="W9" s="1300"/>
      <c r="X9" s="711"/>
      <c r="Y9" s="1317"/>
      <c r="Z9" s="1318"/>
      <c r="AA9" s="1315"/>
      <c r="AB9" s="1315"/>
      <c r="AC9" s="1315"/>
      <c r="AD9" s="1315"/>
      <c r="AE9" s="1315"/>
      <c r="AF9" s="1315"/>
      <c r="AG9" s="1315"/>
      <c r="AH9" s="1315"/>
      <c r="AI9" s="1315"/>
      <c r="AJ9" s="1315"/>
      <c r="AK9" s="1315"/>
      <c r="AL9" s="1315"/>
      <c r="AM9" s="1315"/>
      <c r="AN9" s="1315"/>
      <c r="AO9" s="1315"/>
      <c r="AP9" s="1315"/>
      <c r="AQ9" s="1315"/>
      <c r="AR9" s="1315"/>
      <c r="AS9" s="1294"/>
      <c r="AT9" s="1294"/>
      <c r="AU9" s="1300"/>
    </row>
    <row r="10" spans="1:47" ht="39" customHeight="1" x14ac:dyDescent="0.2">
      <c r="A10" s="1319"/>
      <c r="B10" s="1320"/>
      <c r="C10" s="1316"/>
      <c r="D10" s="1316"/>
      <c r="E10" s="1316"/>
      <c r="F10" s="1316"/>
      <c r="G10" s="1316"/>
      <c r="H10" s="1316"/>
      <c r="I10" s="1316"/>
      <c r="J10" s="1316"/>
      <c r="K10" s="1316"/>
      <c r="L10" s="1316"/>
      <c r="M10" s="1316"/>
      <c r="N10" s="1316"/>
      <c r="O10" s="1316"/>
      <c r="P10" s="1316"/>
      <c r="Q10" s="1316"/>
      <c r="R10" s="1316"/>
      <c r="S10" s="1316"/>
      <c r="T10" s="1316"/>
      <c r="U10" s="1295"/>
      <c r="V10" s="1295"/>
      <c r="W10" s="1301"/>
      <c r="X10" s="711"/>
      <c r="Y10" s="1319"/>
      <c r="Z10" s="1320"/>
      <c r="AA10" s="1316"/>
      <c r="AB10" s="1316"/>
      <c r="AC10" s="1316"/>
      <c r="AD10" s="1316"/>
      <c r="AE10" s="1316"/>
      <c r="AF10" s="1316"/>
      <c r="AG10" s="1316"/>
      <c r="AH10" s="1316"/>
      <c r="AI10" s="1316"/>
      <c r="AJ10" s="1316"/>
      <c r="AK10" s="1316"/>
      <c r="AL10" s="1316"/>
      <c r="AM10" s="1316"/>
      <c r="AN10" s="1316"/>
      <c r="AO10" s="1316"/>
      <c r="AP10" s="1316"/>
      <c r="AQ10" s="1316"/>
      <c r="AR10" s="1316"/>
      <c r="AS10" s="1295"/>
      <c r="AT10" s="1295"/>
      <c r="AU10" s="1301"/>
    </row>
    <row r="11" spans="1:47" ht="15" customHeight="1" x14ac:dyDescent="0.2">
      <c r="A11" s="36">
        <v>1</v>
      </c>
      <c r="B11" s="44" t="s">
        <v>483</v>
      </c>
      <c r="C11" s="45"/>
      <c r="D11" s="45"/>
      <c r="E11" s="45"/>
      <c r="F11" s="45"/>
      <c r="G11" s="45"/>
      <c r="H11" s="45"/>
      <c r="I11" s="45"/>
      <c r="J11" s="45"/>
      <c r="K11" s="45"/>
      <c r="L11" s="45"/>
      <c r="M11" s="45"/>
      <c r="N11" s="45"/>
      <c r="O11" s="45"/>
      <c r="P11" s="45"/>
      <c r="Q11" s="45"/>
      <c r="R11" s="45"/>
      <c r="S11" s="45"/>
      <c r="T11" s="45"/>
      <c r="U11" s="45"/>
      <c r="V11" s="45"/>
      <c r="W11" s="833"/>
      <c r="X11" s="711"/>
      <c r="Y11" s="36">
        <v>1</v>
      </c>
      <c r="Z11" s="44" t="s">
        <v>483</v>
      </c>
      <c r="AA11" s="45"/>
      <c r="AB11" s="45"/>
      <c r="AC11" s="45"/>
      <c r="AD11" s="45"/>
      <c r="AE11" s="45"/>
      <c r="AF11" s="45"/>
      <c r="AG11" s="45"/>
      <c r="AH11" s="45"/>
      <c r="AI11" s="45"/>
      <c r="AJ11" s="45"/>
      <c r="AK11" s="45"/>
      <c r="AL11" s="45"/>
      <c r="AM11" s="45"/>
      <c r="AN11" s="45"/>
      <c r="AO11" s="45"/>
      <c r="AP11" s="45"/>
      <c r="AQ11" s="45"/>
      <c r="AR11" s="45"/>
      <c r="AS11" s="45"/>
      <c r="AT11" s="45"/>
      <c r="AU11" s="833"/>
    </row>
    <row r="12" spans="1:47" ht="15" customHeight="1" x14ac:dyDescent="0.2">
      <c r="A12" s="36" t="s">
        <v>35</v>
      </c>
      <c r="B12" s="48" t="s">
        <v>431</v>
      </c>
      <c r="C12" s="338" t="s">
        <v>484</v>
      </c>
      <c r="D12" s="338" t="s">
        <v>484</v>
      </c>
      <c r="E12" s="338" t="s">
        <v>484</v>
      </c>
      <c r="F12" s="338" t="s">
        <v>484</v>
      </c>
      <c r="G12" s="338" t="s">
        <v>484</v>
      </c>
      <c r="H12" s="338" t="s">
        <v>484</v>
      </c>
      <c r="I12" s="338" t="s">
        <v>484</v>
      </c>
      <c r="J12" s="338" t="s">
        <v>484</v>
      </c>
      <c r="K12" s="338" t="s">
        <v>484</v>
      </c>
      <c r="L12" s="338" t="s">
        <v>484</v>
      </c>
      <c r="M12" s="338" t="s">
        <v>484</v>
      </c>
      <c r="N12" s="338" t="s">
        <v>484</v>
      </c>
      <c r="O12" s="338" t="s">
        <v>484</v>
      </c>
      <c r="P12" s="338" t="s">
        <v>484</v>
      </c>
      <c r="Q12" s="338" t="s">
        <v>484</v>
      </c>
      <c r="R12" s="338" t="s">
        <v>484</v>
      </c>
      <c r="S12" s="338" t="s">
        <v>484</v>
      </c>
      <c r="T12" s="338" t="s">
        <v>484</v>
      </c>
      <c r="U12" s="338" t="s">
        <v>484</v>
      </c>
      <c r="V12" s="338" t="s">
        <v>484</v>
      </c>
      <c r="W12" s="338" t="s">
        <v>484</v>
      </c>
      <c r="X12" s="711"/>
      <c r="Y12" s="36" t="s">
        <v>35</v>
      </c>
      <c r="Z12" s="48" t="s">
        <v>431</v>
      </c>
      <c r="AA12" s="338" t="s">
        <v>484</v>
      </c>
      <c r="AB12" s="338" t="s">
        <v>484</v>
      </c>
      <c r="AC12" s="338" t="s">
        <v>484</v>
      </c>
      <c r="AD12" s="338" t="s">
        <v>484</v>
      </c>
      <c r="AE12" s="338" t="s">
        <v>484</v>
      </c>
      <c r="AF12" s="338" t="s">
        <v>484</v>
      </c>
      <c r="AG12" s="338" t="s">
        <v>484</v>
      </c>
      <c r="AH12" s="338" t="s">
        <v>484</v>
      </c>
      <c r="AI12" s="338" t="s">
        <v>484</v>
      </c>
      <c r="AJ12" s="338" t="s">
        <v>484</v>
      </c>
      <c r="AK12" s="338" t="s">
        <v>484</v>
      </c>
      <c r="AL12" s="338" t="s">
        <v>484</v>
      </c>
      <c r="AM12" s="338" t="s">
        <v>484</v>
      </c>
      <c r="AN12" s="338" t="s">
        <v>484</v>
      </c>
      <c r="AO12" s="338" t="s">
        <v>484</v>
      </c>
      <c r="AP12" s="338" t="s">
        <v>484</v>
      </c>
      <c r="AQ12" s="338" t="s">
        <v>484</v>
      </c>
      <c r="AR12" s="338" t="s">
        <v>484</v>
      </c>
      <c r="AS12" s="338" t="s">
        <v>484</v>
      </c>
      <c r="AT12" s="338" t="s">
        <v>484</v>
      </c>
      <c r="AU12" s="1183" t="s">
        <v>484</v>
      </c>
    </row>
    <row r="13" spans="1:47" ht="15" customHeight="1" x14ac:dyDescent="0.2">
      <c r="A13" s="29" t="s">
        <v>391</v>
      </c>
      <c r="B13" s="133" t="s">
        <v>432</v>
      </c>
      <c r="C13" s="248">
        <v>0</v>
      </c>
      <c r="D13" s="335">
        <v>0</v>
      </c>
      <c r="E13" s="749">
        <f>SUM(C13:D13)</f>
        <v>0</v>
      </c>
      <c r="F13" s="248">
        <v>0</v>
      </c>
      <c r="G13" s="335">
        <v>0</v>
      </c>
      <c r="H13" s="749">
        <f>SUM(F13:G13)</f>
        <v>0</v>
      </c>
      <c r="I13" s="248">
        <v>0</v>
      </c>
      <c r="J13" s="335">
        <v>0</v>
      </c>
      <c r="K13" s="749">
        <f>SUM(I13:J13)</f>
        <v>0</v>
      </c>
      <c r="L13" s="248">
        <v>0</v>
      </c>
      <c r="M13" s="335">
        <v>0</v>
      </c>
      <c r="N13" s="749">
        <f>SUM(L13:M13)</f>
        <v>0</v>
      </c>
      <c r="O13" s="248">
        <v>0</v>
      </c>
      <c r="P13" s="335">
        <v>0</v>
      </c>
      <c r="Q13" s="749">
        <f>SUM(O13:P13)</f>
        <v>0</v>
      </c>
      <c r="R13" s="248">
        <v>0</v>
      </c>
      <c r="S13" s="335">
        <v>0</v>
      </c>
      <c r="T13" s="749">
        <f>SUM(R13:S13)</f>
        <v>0</v>
      </c>
      <c r="U13" s="248">
        <v>0</v>
      </c>
      <c r="V13" s="335">
        <v>0</v>
      </c>
      <c r="W13" s="758">
        <f>SUM(U13:V13)</f>
        <v>0</v>
      </c>
      <c r="X13" s="711"/>
      <c r="Y13" s="29" t="s">
        <v>391</v>
      </c>
      <c r="Z13" s="133" t="s">
        <v>432</v>
      </c>
      <c r="AA13" s="248">
        <v>0</v>
      </c>
      <c r="AB13" s="335">
        <v>0</v>
      </c>
      <c r="AC13" s="749">
        <f>SUM(AA13:AB13)</f>
        <v>0</v>
      </c>
      <c r="AD13" s="248">
        <v>0</v>
      </c>
      <c r="AE13" s="335">
        <v>0</v>
      </c>
      <c r="AF13" s="749">
        <f>SUM(AD13:AE13)</f>
        <v>0</v>
      </c>
      <c r="AG13" s="248">
        <v>0</v>
      </c>
      <c r="AH13" s="335">
        <v>0</v>
      </c>
      <c r="AI13" s="749">
        <f>SUM(AG13:AH13)</f>
        <v>0</v>
      </c>
      <c r="AJ13" s="248">
        <v>0</v>
      </c>
      <c r="AK13" s="335">
        <v>0</v>
      </c>
      <c r="AL13" s="749">
        <f>SUM(AJ13:AK13)</f>
        <v>0</v>
      </c>
      <c r="AM13" s="248">
        <v>0</v>
      </c>
      <c r="AN13" s="335">
        <v>0</v>
      </c>
      <c r="AO13" s="749">
        <f>SUM(AM13:AN13)</f>
        <v>0</v>
      </c>
      <c r="AP13" s="248">
        <v>0</v>
      </c>
      <c r="AQ13" s="335">
        <v>0</v>
      </c>
      <c r="AR13" s="749">
        <f>SUM(AP13:AQ13)</f>
        <v>0</v>
      </c>
      <c r="AS13" s="248">
        <v>0</v>
      </c>
      <c r="AT13" s="335">
        <v>0</v>
      </c>
      <c r="AU13" s="1184">
        <f>SUM(AS13:AT13)</f>
        <v>0</v>
      </c>
    </row>
    <row r="14" spans="1:47" ht="15" customHeight="1" x14ac:dyDescent="0.2">
      <c r="A14" s="30" t="s">
        <v>433</v>
      </c>
      <c r="B14" s="134" t="s">
        <v>434</v>
      </c>
      <c r="C14" s="250">
        <v>0</v>
      </c>
      <c r="D14" s="336">
        <v>0</v>
      </c>
      <c r="E14" s="750">
        <f>SUM(C14:D14)</f>
        <v>0</v>
      </c>
      <c r="F14" s="250">
        <v>0</v>
      </c>
      <c r="G14" s="336">
        <v>0</v>
      </c>
      <c r="H14" s="750">
        <f t="shared" ref="H14:H19" si="0">SUM(F14:G14)</f>
        <v>0</v>
      </c>
      <c r="I14" s="250">
        <v>0</v>
      </c>
      <c r="J14" s="336">
        <v>0</v>
      </c>
      <c r="K14" s="750">
        <f t="shared" ref="K14:K19" si="1">SUM(I14:J14)</f>
        <v>0</v>
      </c>
      <c r="L14" s="250">
        <v>0</v>
      </c>
      <c r="M14" s="336">
        <v>0</v>
      </c>
      <c r="N14" s="750">
        <f t="shared" ref="N14:N19" si="2">SUM(L14:M14)</f>
        <v>0</v>
      </c>
      <c r="O14" s="250">
        <v>0</v>
      </c>
      <c r="P14" s="336">
        <v>0</v>
      </c>
      <c r="Q14" s="750">
        <f t="shared" ref="Q14:Q19" si="3">SUM(O14:P14)</f>
        <v>0</v>
      </c>
      <c r="R14" s="250">
        <v>0</v>
      </c>
      <c r="S14" s="336">
        <v>0</v>
      </c>
      <c r="T14" s="750">
        <f t="shared" ref="T14:T19" si="4">SUM(R14:S14)</f>
        <v>0</v>
      </c>
      <c r="U14" s="250">
        <v>0</v>
      </c>
      <c r="V14" s="336">
        <v>0</v>
      </c>
      <c r="W14" s="759">
        <f t="shared" ref="W14:W19" si="5">SUM(U14:V14)</f>
        <v>0</v>
      </c>
      <c r="X14" s="711"/>
      <c r="Y14" s="30" t="s">
        <v>433</v>
      </c>
      <c r="Z14" s="134" t="s">
        <v>434</v>
      </c>
      <c r="AA14" s="250">
        <v>0</v>
      </c>
      <c r="AB14" s="336">
        <v>0</v>
      </c>
      <c r="AC14" s="750">
        <f>SUM(AA14:AB14)</f>
        <v>0</v>
      </c>
      <c r="AD14" s="250">
        <v>0</v>
      </c>
      <c r="AE14" s="336">
        <v>0</v>
      </c>
      <c r="AF14" s="750">
        <f t="shared" ref="AF14:AF19" si="6">SUM(AD14:AE14)</f>
        <v>0</v>
      </c>
      <c r="AG14" s="250">
        <v>0</v>
      </c>
      <c r="AH14" s="336">
        <v>0</v>
      </c>
      <c r="AI14" s="750">
        <f t="shared" ref="AI14:AI19" si="7">SUM(AG14:AH14)</f>
        <v>0</v>
      </c>
      <c r="AJ14" s="250">
        <v>0</v>
      </c>
      <c r="AK14" s="336">
        <v>0</v>
      </c>
      <c r="AL14" s="750">
        <f t="shared" ref="AL14:AL19" si="8">SUM(AJ14:AK14)</f>
        <v>0</v>
      </c>
      <c r="AM14" s="250">
        <v>0</v>
      </c>
      <c r="AN14" s="336">
        <v>0</v>
      </c>
      <c r="AO14" s="750">
        <f t="shared" ref="AO14:AO19" si="9">SUM(AM14:AN14)</f>
        <v>0</v>
      </c>
      <c r="AP14" s="250">
        <v>0</v>
      </c>
      <c r="AQ14" s="336">
        <v>0</v>
      </c>
      <c r="AR14" s="750">
        <f t="shared" ref="AR14:AR19" si="10">SUM(AP14:AQ14)</f>
        <v>0</v>
      </c>
      <c r="AS14" s="250">
        <v>0</v>
      </c>
      <c r="AT14" s="336">
        <v>0</v>
      </c>
      <c r="AU14" s="1185">
        <f t="shared" ref="AU14:AU19" si="11">SUM(AS14:AT14)</f>
        <v>0</v>
      </c>
    </row>
    <row r="15" spans="1:47" ht="15" customHeight="1" x14ac:dyDescent="0.2">
      <c r="A15" s="30" t="s">
        <v>435</v>
      </c>
      <c r="B15" s="134" t="s">
        <v>436</v>
      </c>
      <c r="C15" s="250">
        <v>0</v>
      </c>
      <c r="D15" s="336">
        <v>0</v>
      </c>
      <c r="E15" s="750">
        <f t="shared" ref="E15:E19" si="12">SUM(C15:D15)</f>
        <v>0</v>
      </c>
      <c r="F15" s="250">
        <v>0</v>
      </c>
      <c r="G15" s="336">
        <v>0</v>
      </c>
      <c r="H15" s="750">
        <f t="shared" si="0"/>
        <v>0</v>
      </c>
      <c r="I15" s="250">
        <v>0</v>
      </c>
      <c r="J15" s="336">
        <v>0</v>
      </c>
      <c r="K15" s="750">
        <f t="shared" si="1"/>
        <v>0</v>
      </c>
      <c r="L15" s="250">
        <v>0</v>
      </c>
      <c r="M15" s="336">
        <v>0</v>
      </c>
      <c r="N15" s="750">
        <f t="shared" si="2"/>
        <v>0</v>
      </c>
      <c r="O15" s="250">
        <v>0</v>
      </c>
      <c r="P15" s="336">
        <v>0</v>
      </c>
      <c r="Q15" s="750">
        <f t="shared" si="3"/>
        <v>0</v>
      </c>
      <c r="R15" s="250">
        <v>0</v>
      </c>
      <c r="S15" s="336">
        <v>0</v>
      </c>
      <c r="T15" s="750">
        <f t="shared" si="4"/>
        <v>0</v>
      </c>
      <c r="U15" s="250">
        <v>0</v>
      </c>
      <c r="V15" s="336">
        <v>0</v>
      </c>
      <c r="W15" s="759">
        <f t="shared" si="5"/>
        <v>0</v>
      </c>
      <c r="X15" s="711"/>
      <c r="Y15" s="30" t="s">
        <v>435</v>
      </c>
      <c r="Z15" s="134" t="s">
        <v>436</v>
      </c>
      <c r="AA15" s="250">
        <v>0</v>
      </c>
      <c r="AB15" s="336">
        <v>0</v>
      </c>
      <c r="AC15" s="750">
        <f t="shared" ref="AC15:AC19" si="13">SUM(AA15:AB15)</f>
        <v>0</v>
      </c>
      <c r="AD15" s="250">
        <v>0</v>
      </c>
      <c r="AE15" s="336">
        <v>0</v>
      </c>
      <c r="AF15" s="750">
        <f t="shared" si="6"/>
        <v>0</v>
      </c>
      <c r="AG15" s="250">
        <v>0</v>
      </c>
      <c r="AH15" s="336">
        <v>0</v>
      </c>
      <c r="AI15" s="750">
        <f t="shared" si="7"/>
        <v>0</v>
      </c>
      <c r="AJ15" s="250">
        <v>0</v>
      </c>
      <c r="AK15" s="336">
        <v>0</v>
      </c>
      <c r="AL15" s="750">
        <f t="shared" si="8"/>
        <v>0</v>
      </c>
      <c r="AM15" s="250">
        <v>0</v>
      </c>
      <c r="AN15" s="336">
        <v>0</v>
      </c>
      <c r="AO15" s="750">
        <f t="shared" si="9"/>
        <v>0</v>
      </c>
      <c r="AP15" s="250">
        <v>0</v>
      </c>
      <c r="AQ15" s="336">
        <v>0</v>
      </c>
      <c r="AR15" s="750">
        <f t="shared" si="10"/>
        <v>0</v>
      </c>
      <c r="AS15" s="250">
        <v>0</v>
      </c>
      <c r="AT15" s="336">
        <v>0</v>
      </c>
      <c r="AU15" s="1185">
        <f t="shared" si="11"/>
        <v>0</v>
      </c>
    </row>
    <row r="16" spans="1:47" ht="15" customHeight="1" x14ac:dyDescent="0.2">
      <c r="A16" s="30" t="s">
        <v>437</v>
      </c>
      <c r="B16" s="134" t="s">
        <v>438</v>
      </c>
      <c r="C16" s="250">
        <v>0</v>
      </c>
      <c r="D16" s="336">
        <v>0</v>
      </c>
      <c r="E16" s="750">
        <f t="shared" si="12"/>
        <v>0</v>
      </c>
      <c r="F16" s="250">
        <v>0</v>
      </c>
      <c r="G16" s="336">
        <v>0</v>
      </c>
      <c r="H16" s="750">
        <f t="shared" si="0"/>
        <v>0</v>
      </c>
      <c r="I16" s="250">
        <v>0</v>
      </c>
      <c r="J16" s="336">
        <v>0</v>
      </c>
      <c r="K16" s="750">
        <f t="shared" si="1"/>
        <v>0</v>
      </c>
      <c r="L16" s="250">
        <v>0</v>
      </c>
      <c r="M16" s="336">
        <v>0</v>
      </c>
      <c r="N16" s="750">
        <f t="shared" si="2"/>
        <v>0</v>
      </c>
      <c r="O16" s="250">
        <v>0</v>
      </c>
      <c r="P16" s="336">
        <v>0</v>
      </c>
      <c r="Q16" s="750">
        <f t="shared" si="3"/>
        <v>0</v>
      </c>
      <c r="R16" s="250">
        <v>0</v>
      </c>
      <c r="S16" s="336">
        <v>0</v>
      </c>
      <c r="T16" s="750">
        <f t="shared" si="4"/>
        <v>0</v>
      </c>
      <c r="U16" s="250">
        <v>0</v>
      </c>
      <c r="V16" s="336">
        <v>0</v>
      </c>
      <c r="W16" s="759">
        <f t="shared" si="5"/>
        <v>0</v>
      </c>
      <c r="X16" s="711"/>
      <c r="Y16" s="30" t="s">
        <v>437</v>
      </c>
      <c r="Z16" s="134" t="s">
        <v>438</v>
      </c>
      <c r="AA16" s="250">
        <v>0</v>
      </c>
      <c r="AB16" s="336">
        <v>0</v>
      </c>
      <c r="AC16" s="750">
        <f t="shared" si="13"/>
        <v>0</v>
      </c>
      <c r="AD16" s="250">
        <v>0</v>
      </c>
      <c r="AE16" s="336">
        <v>0</v>
      </c>
      <c r="AF16" s="750">
        <f t="shared" si="6"/>
        <v>0</v>
      </c>
      <c r="AG16" s="250">
        <v>0</v>
      </c>
      <c r="AH16" s="336">
        <v>0</v>
      </c>
      <c r="AI16" s="750">
        <f t="shared" si="7"/>
        <v>0</v>
      </c>
      <c r="AJ16" s="250">
        <v>0</v>
      </c>
      <c r="AK16" s="336">
        <v>0</v>
      </c>
      <c r="AL16" s="750">
        <f t="shared" si="8"/>
        <v>0</v>
      </c>
      <c r="AM16" s="250">
        <v>0</v>
      </c>
      <c r="AN16" s="336">
        <v>0</v>
      </c>
      <c r="AO16" s="750">
        <f t="shared" si="9"/>
        <v>0</v>
      </c>
      <c r="AP16" s="250">
        <v>0</v>
      </c>
      <c r="AQ16" s="336">
        <v>0</v>
      </c>
      <c r="AR16" s="750">
        <f t="shared" si="10"/>
        <v>0</v>
      </c>
      <c r="AS16" s="250">
        <v>0</v>
      </c>
      <c r="AT16" s="336">
        <v>0</v>
      </c>
      <c r="AU16" s="1185">
        <f t="shared" si="11"/>
        <v>0</v>
      </c>
    </row>
    <row r="17" spans="1:47" ht="15" customHeight="1" x14ac:dyDescent="0.2">
      <c r="A17" s="30" t="s">
        <v>439</v>
      </c>
      <c r="B17" s="134" t="s">
        <v>440</v>
      </c>
      <c r="C17" s="250">
        <v>0</v>
      </c>
      <c r="D17" s="336">
        <v>0</v>
      </c>
      <c r="E17" s="750">
        <f t="shared" si="12"/>
        <v>0</v>
      </c>
      <c r="F17" s="250">
        <v>0</v>
      </c>
      <c r="G17" s="336">
        <v>0</v>
      </c>
      <c r="H17" s="750">
        <f t="shared" si="0"/>
        <v>0</v>
      </c>
      <c r="I17" s="250">
        <v>0</v>
      </c>
      <c r="J17" s="336">
        <v>0</v>
      </c>
      <c r="K17" s="750">
        <f t="shared" si="1"/>
        <v>0</v>
      </c>
      <c r="L17" s="250">
        <v>0</v>
      </c>
      <c r="M17" s="336">
        <v>0</v>
      </c>
      <c r="N17" s="750">
        <f t="shared" si="2"/>
        <v>0</v>
      </c>
      <c r="O17" s="250">
        <v>0</v>
      </c>
      <c r="P17" s="336">
        <v>0</v>
      </c>
      <c r="Q17" s="750">
        <f t="shared" si="3"/>
        <v>0</v>
      </c>
      <c r="R17" s="250">
        <v>0</v>
      </c>
      <c r="S17" s="336">
        <v>0</v>
      </c>
      <c r="T17" s="750">
        <f t="shared" si="4"/>
        <v>0</v>
      </c>
      <c r="U17" s="250">
        <v>0</v>
      </c>
      <c r="V17" s="336">
        <v>0</v>
      </c>
      <c r="W17" s="759">
        <f t="shared" si="5"/>
        <v>0</v>
      </c>
      <c r="X17" s="711"/>
      <c r="Y17" s="30" t="s">
        <v>439</v>
      </c>
      <c r="Z17" s="134" t="s">
        <v>440</v>
      </c>
      <c r="AA17" s="250">
        <v>0</v>
      </c>
      <c r="AB17" s="336">
        <v>0</v>
      </c>
      <c r="AC17" s="750">
        <f t="shared" si="13"/>
        <v>0</v>
      </c>
      <c r="AD17" s="250">
        <v>0</v>
      </c>
      <c r="AE17" s="336">
        <v>0</v>
      </c>
      <c r="AF17" s="750">
        <f t="shared" si="6"/>
        <v>0</v>
      </c>
      <c r="AG17" s="250">
        <v>0</v>
      </c>
      <c r="AH17" s="336">
        <v>0</v>
      </c>
      <c r="AI17" s="750">
        <f t="shared" si="7"/>
        <v>0</v>
      </c>
      <c r="AJ17" s="250">
        <v>0</v>
      </c>
      <c r="AK17" s="336">
        <v>0</v>
      </c>
      <c r="AL17" s="750">
        <f t="shared" si="8"/>
        <v>0</v>
      </c>
      <c r="AM17" s="250">
        <v>0</v>
      </c>
      <c r="AN17" s="336">
        <v>0</v>
      </c>
      <c r="AO17" s="750">
        <f t="shared" si="9"/>
        <v>0</v>
      </c>
      <c r="AP17" s="250">
        <v>0</v>
      </c>
      <c r="AQ17" s="336">
        <v>0</v>
      </c>
      <c r="AR17" s="750">
        <f t="shared" si="10"/>
        <v>0</v>
      </c>
      <c r="AS17" s="250">
        <v>0</v>
      </c>
      <c r="AT17" s="336">
        <v>0</v>
      </c>
      <c r="AU17" s="1185">
        <f t="shared" si="11"/>
        <v>0</v>
      </c>
    </row>
    <row r="18" spans="1:47" ht="15" customHeight="1" x14ac:dyDescent="0.2">
      <c r="A18" s="30" t="s">
        <v>441</v>
      </c>
      <c r="B18" s="134" t="s">
        <v>442</v>
      </c>
      <c r="C18" s="250">
        <v>0</v>
      </c>
      <c r="D18" s="336">
        <v>0</v>
      </c>
      <c r="E18" s="750">
        <f t="shared" si="12"/>
        <v>0</v>
      </c>
      <c r="F18" s="250">
        <v>0</v>
      </c>
      <c r="G18" s="336">
        <v>0</v>
      </c>
      <c r="H18" s="750">
        <f t="shared" si="0"/>
        <v>0</v>
      </c>
      <c r="I18" s="250">
        <v>0</v>
      </c>
      <c r="J18" s="336">
        <v>0</v>
      </c>
      <c r="K18" s="750">
        <f t="shared" si="1"/>
        <v>0</v>
      </c>
      <c r="L18" s="250">
        <v>0</v>
      </c>
      <c r="M18" s="336">
        <v>0</v>
      </c>
      <c r="N18" s="750">
        <f t="shared" si="2"/>
        <v>0</v>
      </c>
      <c r="O18" s="250">
        <v>0</v>
      </c>
      <c r="P18" s="336">
        <v>0</v>
      </c>
      <c r="Q18" s="750">
        <f t="shared" si="3"/>
        <v>0</v>
      </c>
      <c r="R18" s="250">
        <v>0</v>
      </c>
      <c r="S18" s="336">
        <v>0</v>
      </c>
      <c r="T18" s="750">
        <f t="shared" si="4"/>
        <v>0</v>
      </c>
      <c r="U18" s="250">
        <v>0</v>
      </c>
      <c r="V18" s="336">
        <v>0</v>
      </c>
      <c r="W18" s="759">
        <f t="shared" si="5"/>
        <v>0</v>
      </c>
      <c r="X18" s="711"/>
      <c r="Y18" s="30" t="s">
        <v>441</v>
      </c>
      <c r="Z18" s="134" t="s">
        <v>442</v>
      </c>
      <c r="AA18" s="250">
        <v>0</v>
      </c>
      <c r="AB18" s="336">
        <v>0</v>
      </c>
      <c r="AC18" s="750">
        <f t="shared" si="13"/>
        <v>0</v>
      </c>
      <c r="AD18" s="250">
        <v>0</v>
      </c>
      <c r="AE18" s="336">
        <v>0</v>
      </c>
      <c r="AF18" s="750">
        <f t="shared" si="6"/>
        <v>0</v>
      </c>
      <c r="AG18" s="250">
        <v>0</v>
      </c>
      <c r="AH18" s="336">
        <v>0</v>
      </c>
      <c r="AI18" s="750">
        <f t="shared" si="7"/>
        <v>0</v>
      </c>
      <c r="AJ18" s="250">
        <v>0</v>
      </c>
      <c r="AK18" s="336">
        <v>0</v>
      </c>
      <c r="AL18" s="750">
        <f t="shared" si="8"/>
        <v>0</v>
      </c>
      <c r="AM18" s="250">
        <v>0</v>
      </c>
      <c r="AN18" s="336">
        <v>0</v>
      </c>
      <c r="AO18" s="750">
        <f t="shared" si="9"/>
        <v>0</v>
      </c>
      <c r="AP18" s="250">
        <v>0</v>
      </c>
      <c r="AQ18" s="336">
        <v>0</v>
      </c>
      <c r="AR18" s="750">
        <f t="shared" si="10"/>
        <v>0</v>
      </c>
      <c r="AS18" s="250">
        <v>0</v>
      </c>
      <c r="AT18" s="336">
        <v>0</v>
      </c>
      <c r="AU18" s="1185">
        <f t="shared" si="11"/>
        <v>0</v>
      </c>
    </row>
    <row r="19" spans="1:47" ht="15" customHeight="1" x14ac:dyDescent="0.2">
      <c r="A19" s="31" t="s">
        <v>443</v>
      </c>
      <c r="B19" s="135" t="s">
        <v>444</v>
      </c>
      <c r="C19" s="250">
        <v>0</v>
      </c>
      <c r="D19" s="336">
        <v>0</v>
      </c>
      <c r="E19" s="750">
        <f t="shared" si="12"/>
        <v>0</v>
      </c>
      <c r="F19" s="252">
        <v>0</v>
      </c>
      <c r="G19" s="337">
        <v>0</v>
      </c>
      <c r="H19" s="751">
        <f t="shared" si="0"/>
        <v>0</v>
      </c>
      <c r="I19" s="252">
        <v>0</v>
      </c>
      <c r="J19" s="337">
        <v>0</v>
      </c>
      <c r="K19" s="751">
        <f t="shared" si="1"/>
        <v>0</v>
      </c>
      <c r="L19" s="252">
        <v>0</v>
      </c>
      <c r="M19" s="337">
        <v>0</v>
      </c>
      <c r="N19" s="751">
        <f t="shared" si="2"/>
        <v>0</v>
      </c>
      <c r="O19" s="252">
        <v>0</v>
      </c>
      <c r="P19" s="337">
        <v>0</v>
      </c>
      <c r="Q19" s="751">
        <f t="shared" si="3"/>
        <v>0</v>
      </c>
      <c r="R19" s="252">
        <v>0</v>
      </c>
      <c r="S19" s="337">
        <v>0</v>
      </c>
      <c r="T19" s="751">
        <f t="shared" si="4"/>
        <v>0</v>
      </c>
      <c r="U19" s="252">
        <v>0</v>
      </c>
      <c r="V19" s="337">
        <v>0</v>
      </c>
      <c r="W19" s="760">
        <f t="shared" si="5"/>
        <v>0</v>
      </c>
      <c r="X19" s="711"/>
      <c r="Y19" s="31" t="s">
        <v>443</v>
      </c>
      <c r="Z19" s="135" t="s">
        <v>444</v>
      </c>
      <c r="AA19" s="250">
        <v>0</v>
      </c>
      <c r="AB19" s="336">
        <v>0</v>
      </c>
      <c r="AC19" s="750">
        <f t="shared" si="13"/>
        <v>0</v>
      </c>
      <c r="AD19" s="252">
        <v>0</v>
      </c>
      <c r="AE19" s="337">
        <v>0</v>
      </c>
      <c r="AF19" s="751">
        <f t="shared" si="6"/>
        <v>0</v>
      </c>
      <c r="AG19" s="252">
        <v>0</v>
      </c>
      <c r="AH19" s="337">
        <v>0</v>
      </c>
      <c r="AI19" s="751">
        <f t="shared" si="7"/>
        <v>0</v>
      </c>
      <c r="AJ19" s="252">
        <v>0</v>
      </c>
      <c r="AK19" s="337">
        <v>0</v>
      </c>
      <c r="AL19" s="751">
        <f t="shared" si="8"/>
        <v>0</v>
      </c>
      <c r="AM19" s="252">
        <v>0</v>
      </c>
      <c r="AN19" s="337">
        <v>0</v>
      </c>
      <c r="AO19" s="751">
        <f t="shared" si="9"/>
        <v>0</v>
      </c>
      <c r="AP19" s="252">
        <v>0</v>
      </c>
      <c r="AQ19" s="337">
        <v>0</v>
      </c>
      <c r="AR19" s="751">
        <f t="shared" si="10"/>
        <v>0</v>
      </c>
      <c r="AS19" s="252">
        <v>0</v>
      </c>
      <c r="AT19" s="337">
        <v>0</v>
      </c>
      <c r="AU19" s="1186">
        <f t="shared" si="11"/>
        <v>0</v>
      </c>
    </row>
    <row r="20" spans="1:47" ht="15" customHeight="1" x14ac:dyDescent="0.2">
      <c r="A20" s="33" t="s">
        <v>445</v>
      </c>
      <c r="B20" s="53" t="s">
        <v>485</v>
      </c>
      <c r="C20" s="214">
        <f t="shared" ref="C20:W20" si="14">SUM(C13:C19)</f>
        <v>0</v>
      </c>
      <c r="D20" s="215">
        <f t="shared" si="14"/>
        <v>0</v>
      </c>
      <c r="E20" s="720">
        <f>SUM(E13:E19)</f>
        <v>0</v>
      </c>
      <c r="F20" s="214">
        <f t="shared" si="14"/>
        <v>0</v>
      </c>
      <c r="G20" s="215">
        <f t="shared" si="14"/>
        <v>0</v>
      </c>
      <c r="H20" s="720">
        <f t="shared" si="14"/>
        <v>0</v>
      </c>
      <c r="I20" s="214">
        <f t="shared" si="14"/>
        <v>0</v>
      </c>
      <c r="J20" s="215">
        <f t="shared" si="14"/>
        <v>0</v>
      </c>
      <c r="K20" s="720">
        <f t="shared" si="14"/>
        <v>0</v>
      </c>
      <c r="L20" s="214">
        <f t="shared" si="14"/>
        <v>0</v>
      </c>
      <c r="M20" s="215">
        <f t="shared" si="14"/>
        <v>0</v>
      </c>
      <c r="N20" s="720">
        <f t="shared" si="14"/>
        <v>0</v>
      </c>
      <c r="O20" s="214">
        <f t="shared" si="14"/>
        <v>0</v>
      </c>
      <c r="P20" s="215">
        <f t="shared" si="14"/>
        <v>0</v>
      </c>
      <c r="Q20" s="720">
        <f t="shared" si="14"/>
        <v>0</v>
      </c>
      <c r="R20" s="214">
        <f t="shared" si="14"/>
        <v>0</v>
      </c>
      <c r="S20" s="215">
        <f t="shared" si="14"/>
        <v>0</v>
      </c>
      <c r="T20" s="720">
        <f t="shared" si="14"/>
        <v>0</v>
      </c>
      <c r="U20" s="214">
        <f t="shared" si="14"/>
        <v>0</v>
      </c>
      <c r="V20" s="215">
        <f t="shared" si="14"/>
        <v>0</v>
      </c>
      <c r="W20" s="745">
        <f t="shared" si="14"/>
        <v>0</v>
      </c>
      <c r="X20" s="711"/>
      <c r="Y20" s="33" t="s">
        <v>445</v>
      </c>
      <c r="Z20" s="53" t="s">
        <v>485</v>
      </c>
      <c r="AA20" s="214">
        <f t="shared" ref="AA20:AB20" si="15">SUM(AA13:AA19)</f>
        <v>0</v>
      </c>
      <c r="AB20" s="215">
        <f t="shared" si="15"/>
        <v>0</v>
      </c>
      <c r="AC20" s="720">
        <f>SUM(AC13:AC19)</f>
        <v>0</v>
      </c>
      <c r="AD20" s="214">
        <f t="shared" ref="AD20:AU20" si="16">SUM(AD13:AD19)</f>
        <v>0</v>
      </c>
      <c r="AE20" s="215">
        <f t="shared" si="16"/>
        <v>0</v>
      </c>
      <c r="AF20" s="720">
        <f t="shared" si="16"/>
        <v>0</v>
      </c>
      <c r="AG20" s="214">
        <f t="shared" si="16"/>
        <v>0</v>
      </c>
      <c r="AH20" s="215">
        <f t="shared" si="16"/>
        <v>0</v>
      </c>
      <c r="AI20" s="720">
        <f t="shared" si="16"/>
        <v>0</v>
      </c>
      <c r="AJ20" s="214">
        <f t="shared" si="16"/>
        <v>0</v>
      </c>
      <c r="AK20" s="215">
        <f t="shared" si="16"/>
        <v>0</v>
      </c>
      <c r="AL20" s="720">
        <f t="shared" si="16"/>
        <v>0</v>
      </c>
      <c r="AM20" s="214">
        <f t="shared" si="16"/>
        <v>0</v>
      </c>
      <c r="AN20" s="215">
        <f t="shared" si="16"/>
        <v>0</v>
      </c>
      <c r="AO20" s="720">
        <f t="shared" si="16"/>
        <v>0</v>
      </c>
      <c r="AP20" s="214">
        <f t="shared" si="16"/>
        <v>0</v>
      </c>
      <c r="AQ20" s="215">
        <f t="shared" si="16"/>
        <v>0</v>
      </c>
      <c r="AR20" s="720">
        <f t="shared" si="16"/>
        <v>0</v>
      </c>
      <c r="AS20" s="214">
        <f t="shared" si="16"/>
        <v>0</v>
      </c>
      <c r="AT20" s="215">
        <f t="shared" si="16"/>
        <v>0</v>
      </c>
      <c r="AU20" s="1187">
        <f t="shared" si="16"/>
        <v>0</v>
      </c>
    </row>
    <row r="21" spans="1:47" ht="15" customHeight="1" x14ac:dyDescent="0.2">
      <c r="A21" s="32"/>
      <c r="B21" s="42"/>
      <c r="C21" s="238"/>
      <c r="D21" s="238"/>
      <c r="E21" s="238"/>
      <c r="F21" s="238"/>
      <c r="G21" s="238"/>
      <c r="H21" s="238"/>
      <c r="I21" s="238"/>
      <c r="J21" s="238"/>
      <c r="K21" s="238"/>
      <c r="L21" s="238"/>
      <c r="M21" s="238"/>
      <c r="N21" s="238"/>
      <c r="O21" s="238"/>
      <c r="P21" s="238"/>
      <c r="Q21" s="238"/>
      <c r="R21" s="238"/>
      <c r="S21" s="238"/>
      <c r="T21" s="238"/>
      <c r="U21" s="238"/>
      <c r="V21" s="238"/>
      <c r="W21" s="238"/>
      <c r="X21" s="711"/>
      <c r="Y21" s="32"/>
      <c r="Z21" s="42"/>
      <c r="AA21" s="238"/>
      <c r="AB21" s="238"/>
      <c r="AC21" s="238"/>
      <c r="AD21" s="238"/>
      <c r="AE21" s="238"/>
      <c r="AF21" s="238"/>
      <c r="AG21" s="238"/>
      <c r="AH21" s="238"/>
      <c r="AI21" s="238"/>
      <c r="AJ21" s="238"/>
      <c r="AK21" s="238"/>
      <c r="AL21" s="238"/>
      <c r="AM21" s="238"/>
      <c r="AN21" s="238"/>
      <c r="AO21" s="238"/>
      <c r="AP21" s="238"/>
      <c r="AQ21" s="238"/>
      <c r="AR21" s="238"/>
      <c r="AS21" s="238"/>
      <c r="AT21" s="238"/>
      <c r="AU21" s="239"/>
    </row>
    <row r="22" spans="1:47" ht="15" customHeight="1" x14ac:dyDescent="0.2">
      <c r="A22" s="36" t="s">
        <v>37</v>
      </c>
      <c r="B22" s="1182" t="s">
        <v>447</v>
      </c>
      <c r="C22" s="206" t="s">
        <v>484</v>
      </c>
      <c r="D22" s="206" t="s">
        <v>484</v>
      </c>
      <c r="E22" s="338" t="s">
        <v>484</v>
      </c>
      <c r="F22" s="206" t="s">
        <v>484</v>
      </c>
      <c r="G22" s="206" t="s">
        <v>484</v>
      </c>
      <c r="H22" s="338" t="s">
        <v>484</v>
      </c>
      <c r="I22" s="206" t="s">
        <v>484</v>
      </c>
      <c r="J22" s="206" t="s">
        <v>484</v>
      </c>
      <c r="K22" s="338" t="s">
        <v>484</v>
      </c>
      <c r="L22" s="206" t="s">
        <v>484</v>
      </c>
      <c r="M22" s="206" t="s">
        <v>484</v>
      </c>
      <c r="N22" s="338" t="s">
        <v>484</v>
      </c>
      <c r="O22" s="206" t="s">
        <v>484</v>
      </c>
      <c r="P22" s="206" t="s">
        <v>484</v>
      </c>
      <c r="Q22" s="338" t="s">
        <v>484</v>
      </c>
      <c r="R22" s="206" t="s">
        <v>484</v>
      </c>
      <c r="S22" s="206" t="s">
        <v>484</v>
      </c>
      <c r="T22" s="338" t="s">
        <v>484</v>
      </c>
      <c r="U22" s="206" t="s">
        <v>484</v>
      </c>
      <c r="V22" s="206" t="s">
        <v>484</v>
      </c>
      <c r="W22" s="338" t="s">
        <v>484</v>
      </c>
      <c r="X22" s="711"/>
      <c r="Y22" s="36" t="s">
        <v>37</v>
      </c>
      <c r="Z22" s="1182" t="s">
        <v>448</v>
      </c>
      <c r="AA22" s="206" t="s">
        <v>484</v>
      </c>
      <c r="AB22" s="206" t="s">
        <v>484</v>
      </c>
      <c r="AC22" s="338" t="s">
        <v>484</v>
      </c>
      <c r="AD22" s="206" t="s">
        <v>484</v>
      </c>
      <c r="AE22" s="206" t="s">
        <v>484</v>
      </c>
      <c r="AF22" s="338" t="s">
        <v>484</v>
      </c>
      <c r="AG22" s="206" t="s">
        <v>484</v>
      </c>
      <c r="AH22" s="206" t="s">
        <v>484</v>
      </c>
      <c r="AI22" s="338" t="s">
        <v>484</v>
      </c>
      <c r="AJ22" s="206" t="s">
        <v>484</v>
      </c>
      <c r="AK22" s="206" t="s">
        <v>484</v>
      </c>
      <c r="AL22" s="338" t="s">
        <v>484</v>
      </c>
      <c r="AM22" s="206" t="s">
        <v>484</v>
      </c>
      <c r="AN22" s="206" t="s">
        <v>484</v>
      </c>
      <c r="AO22" s="338" t="s">
        <v>484</v>
      </c>
      <c r="AP22" s="206" t="s">
        <v>484</v>
      </c>
      <c r="AQ22" s="206" t="s">
        <v>484</v>
      </c>
      <c r="AR22" s="338" t="s">
        <v>484</v>
      </c>
      <c r="AS22" s="206" t="s">
        <v>484</v>
      </c>
      <c r="AT22" s="206" t="s">
        <v>484</v>
      </c>
      <c r="AU22" s="1183" t="s">
        <v>484</v>
      </c>
    </row>
    <row r="23" spans="1:47" ht="15" customHeight="1" x14ac:dyDescent="0.2">
      <c r="A23" s="29" t="s">
        <v>449</v>
      </c>
      <c r="B23" s="133" t="s">
        <v>432</v>
      </c>
      <c r="C23" s="260">
        <v>0</v>
      </c>
      <c r="D23" s="722">
        <v>0</v>
      </c>
      <c r="E23" s="752">
        <f>SUM(C23:D23)</f>
        <v>0</v>
      </c>
      <c r="F23" s="260">
        <v>0</v>
      </c>
      <c r="G23" s="722">
        <v>0</v>
      </c>
      <c r="H23" s="752">
        <f t="shared" ref="H23:H29" si="17">SUM(F23:G23)</f>
        <v>0</v>
      </c>
      <c r="I23" s="260">
        <v>0</v>
      </c>
      <c r="J23" s="722">
        <v>0</v>
      </c>
      <c r="K23" s="752">
        <f t="shared" ref="K23:K29" si="18">SUM(I23:J23)</f>
        <v>0</v>
      </c>
      <c r="L23" s="260">
        <v>0</v>
      </c>
      <c r="M23" s="722">
        <v>0</v>
      </c>
      <c r="N23" s="752">
        <f t="shared" ref="N23:N29" si="19">SUM(L23:M23)</f>
        <v>0</v>
      </c>
      <c r="O23" s="260">
        <v>0</v>
      </c>
      <c r="P23" s="722">
        <v>0</v>
      </c>
      <c r="Q23" s="752">
        <f t="shared" ref="Q23:Q29" si="20">SUM(O23:P23)</f>
        <v>0</v>
      </c>
      <c r="R23" s="260">
        <v>0</v>
      </c>
      <c r="S23" s="722">
        <v>0</v>
      </c>
      <c r="T23" s="752">
        <f t="shared" ref="T23:T29" si="21">SUM(R23:S23)</f>
        <v>0</v>
      </c>
      <c r="U23" s="260">
        <v>0</v>
      </c>
      <c r="V23" s="722">
        <v>0</v>
      </c>
      <c r="W23" s="755">
        <f t="shared" ref="W23:W29" si="22">SUM(U23:V23)</f>
        <v>0</v>
      </c>
      <c r="X23" s="711"/>
      <c r="Y23" s="29" t="s">
        <v>449</v>
      </c>
      <c r="Z23" s="133" t="s">
        <v>432</v>
      </c>
      <c r="AA23" s="260">
        <v>0</v>
      </c>
      <c r="AB23" s="722">
        <v>0</v>
      </c>
      <c r="AC23" s="752">
        <f>SUM(AA23:AB23)</f>
        <v>0</v>
      </c>
      <c r="AD23" s="260">
        <v>0</v>
      </c>
      <c r="AE23" s="722">
        <v>0</v>
      </c>
      <c r="AF23" s="752">
        <f t="shared" ref="AF23:AF29" si="23">SUM(AD23:AE23)</f>
        <v>0</v>
      </c>
      <c r="AG23" s="260">
        <v>0</v>
      </c>
      <c r="AH23" s="722">
        <v>0</v>
      </c>
      <c r="AI23" s="752">
        <f t="shared" ref="AI23:AI29" si="24">SUM(AG23:AH23)</f>
        <v>0</v>
      </c>
      <c r="AJ23" s="260">
        <v>0</v>
      </c>
      <c r="AK23" s="722">
        <v>0</v>
      </c>
      <c r="AL23" s="752">
        <f t="shared" ref="AL23:AL29" si="25">SUM(AJ23:AK23)</f>
        <v>0</v>
      </c>
      <c r="AM23" s="260">
        <v>0</v>
      </c>
      <c r="AN23" s="722">
        <v>0</v>
      </c>
      <c r="AO23" s="752">
        <f t="shared" ref="AO23:AO29" si="26">SUM(AM23:AN23)</f>
        <v>0</v>
      </c>
      <c r="AP23" s="260">
        <v>0</v>
      </c>
      <c r="AQ23" s="722">
        <v>0</v>
      </c>
      <c r="AR23" s="752">
        <f t="shared" ref="AR23:AR29" si="27">SUM(AP23:AQ23)</f>
        <v>0</v>
      </c>
      <c r="AS23" s="260">
        <v>0</v>
      </c>
      <c r="AT23" s="722">
        <v>0</v>
      </c>
      <c r="AU23" s="1188">
        <f t="shared" ref="AU23:AU29" si="28">SUM(AS23:AT23)</f>
        <v>0</v>
      </c>
    </row>
    <row r="24" spans="1:47" ht="15" customHeight="1" x14ac:dyDescent="0.2">
      <c r="A24" s="30" t="s">
        <v>450</v>
      </c>
      <c r="B24" s="134" t="s">
        <v>434</v>
      </c>
      <c r="C24" s="261">
        <v>0</v>
      </c>
      <c r="D24" s="723">
        <v>0</v>
      </c>
      <c r="E24" s="753">
        <f>SUM(C24:D24)</f>
        <v>0</v>
      </c>
      <c r="F24" s="261">
        <v>0</v>
      </c>
      <c r="G24" s="723">
        <v>0</v>
      </c>
      <c r="H24" s="753">
        <f t="shared" si="17"/>
        <v>0</v>
      </c>
      <c r="I24" s="261">
        <v>0</v>
      </c>
      <c r="J24" s="723">
        <v>0</v>
      </c>
      <c r="K24" s="753">
        <f t="shared" si="18"/>
        <v>0</v>
      </c>
      <c r="L24" s="261">
        <v>0</v>
      </c>
      <c r="M24" s="723">
        <v>0</v>
      </c>
      <c r="N24" s="753">
        <f t="shared" si="19"/>
        <v>0</v>
      </c>
      <c r="O24" s="261">
        <v>0</v>
      </c>
      <c r="P24" s="723">
        <v>0</v>
      </c>
      <c r="Q24" s="753">
        <f t="shared" si="20"/>
        <v>0</v>
      </c>
      <c r="R24" s="261">
        <v>0</v>
      </c>
      <c r="S24" s="723">
        <v>0</v>
      </c>
      <c r="T24" s="753">
        <f t="shared" si="21"/>
        <v>0</v>
      </c>
      <c r="U24" s="261">
        <v>0</v>
      </c>
      <c r="V24" s="723">
        <v>0</v>
      </c>
      <c r="W24" s="756">
        <f t="shared" si="22"/>
        <v>0</v>
      </c>
      <c r="X24" s="711"/>
      <c r="Y24" s="30" t="s">
        <v>450</v>
      </c>
      <c r="Z24" s="134" t="s">
        <v>434</v>
      </c>
      <c r="AA24" s="261">
        <v>0</v>
      </c>
      <c r="AB24" s="723">
        <v>0</v>
      </c>
      <c r="AC24" s="753">
        <f>SUM(AA24:AB24)</f>
        <v>0</v>
      </c>
      <c r="AD24" s="261">
        <v>0</v>
      </c>
      <c r="AE24" s="723">
        <v>0</v>
      </c>
      <c r="AF24" s="753">
        <f t="shared" si="23"/>
        <v>0</v>
      </c>
      <c r="AG24" s="261">
        <v>0</v>
      </c>
      <c r="AH24" s="723">
        <v>0</v>
      </c>
      <c r="AI24" s="753">
        <f t="shared" si="24"/>
        <v>0</v>
      </c>
      <c r="AJ24" s="261">
        <v>0</v>
      </c>
      <c r="AK24" s="723">
        <v>0</v>
      </c>
      <c r="AL24" s="753">
        <f t="shared" si="25"/>
        <v>0</v>
      </c>
      <c r="AM24" s="261">
        <v>0</v>
      </c>
      <c r="AN24" s="723">
        <v>0</v>
      </c>
      <c r="AO24" s="753">
        <f t="shared" si="26"/>
        <v>0</v>
      </c>
      <c r="AP24" s="261">
        <v>0</v>
      </c>
      <c r="AQ24" s="723">
        <v>0</v>
      </c>
      <c r="AR24" s="753">
        <f t="shared" si="27"/>
        <v>0</v>
      </c>
      <c r="AS24" s="261">
        <v>0</v>
      </c>
      <c r="AT24" s="723">
        <v>0</v>
      </c>
      <c r="AU24" s="1189">
        <f t="shared" si="28"/>
        <v>0</v>
      </c>
    </row>
    <row r="25" spans="1:47" ht="15" customHeight="1" x14ac:dyDescent="0.2">
      <c r="A25" s="30" t="s">
        <v>451</v>
      </c>
      <c r="B25" s="134" t="s">
        <v>436</v>
      </c>
      <c r="C25" s="261">
        <v>0</v>
      </c>
      <c r="D25" s="723">
        <v>0</v>
      </c>
      <c r="E25" s="753">
        <f t="shared" ref="E25:E29" si="29">SUM(C25:D25)</f>
        <v>0</v>
      </c>
      <c r="F25" s="261">
        <v>0</v>
      </c>
      <c r="G25" s="723">
        <v>0</v>
      </c>
      <c r="H25" s="753">
        <f t="shared" si="17"/>
        <v>0</v>
      </c>
      <c r="I25" s="261">
        <v>0</v>
      </c>
      <c r="J25" s="723">
        <v>0</v>
      </c>
      <c r="K25" s="753">
        <f t="shared" si="18"/>
        <v>0</v>
      </c>
      <c r="L25" s="261">
        <v>0</v>
      </c>
      <c r="M25" s="723">
        <v>0</v>
      </c>
      <c r="N25" s="753">
        <f t="shared" si="19"/>
        <v>0</v>
      </c>
      <c r="O25" s="261">
        <v>0</v>
      </c>
      <c r="P25" s="723">
        <v>0</v>
      </c>
      <c r="Q25" s="753">
        <f t="shared" si="20"/>
        <v>0</v>
      </c>
      <c r="R25" s="261">
        <v>0</v>
      </c>
      <c r="S25" s="723">
        <v>0</v>
      </c>
      <c r="T25" s="753">
        <f t="shared" si="21"/>
        <v>0</v>
      </c>
      <c r="U25" s="261">
        <v>0</v>
      </c>
      <c r="V25" s="723">
        <v>0</v>
      </c>
      <c r="W25" s="756">
        <f t="shared" si="22"/>
        <v>0</v>
      </c>
      <c r="X25" s="711"/>
      <c r="Y25" s="30" t="s">
        <v>451</v>
      </c>
      <c r="Z25" s="134" t="s">
        <v>436</v>
      </c>
      <c r="AA25" s="261">
        <v>0</v>
      </c>
      <c r="AB25" s="723">
        <v>0</v>
      </c>
      <c r="AC25" s="753">
        <f t="shared" ref="AC25:AC29" si="30">SUM(AA25:AB25)</f>
        <v>0</v>
      </c>
      <c r="AD25" s="261">
        <v>0</v>
      </c>
      <c r="AE25" s="723">
        <v>0</v>
      </c>
      <c r="AF25" s="753">
        <f t="shared" si="23"/>
        <v>0</v>
      </c>
      <c r="AG25" s="261">
        <v>0</v>
      </c>
      <c r="AH25" s="723">
        <v>0</v>
      </c>
      <c r="AI25" s="753">
        <f t="shared" si="24"/>
        <v>0</v>
      </c>
      <c r="AJ25" s="261">
        <v>0</v>
      </c>
      <c r="AK25" s="723">
        <v>0</v>
      </c>
      <c r="AL25" s="753">
        <f t="shared" si="25"/>
        <v>0</v>
      </c>
      <c r="AM25" s="261">
        <v>0</v>
      </c>
      <c r="AN25" s="723">
        <v>0</v>
      </c>
      <c r="AO25" s="753">
        <f t="shared" si="26"/>
        <v>0</v>
      </c>
      <c r="AP25" s="261">
        <v>0</v>
      </c>
      <c r="AQ25" s="723">
        <v>0</v>
      </c>
      <c r="AR25" s="753">
        <f t="shared" si="27"/>
        <v>0</v>
      </c>
      <c r="AS25" s="261">
        <v>0</v>
      </c>
      <c r="AT25" s="723">
        <v>0</v>
      </c>
      <c r="AU25" s="1189">
        <f t="shared" si="28"/>
        <v>0</v>
      </c>
    </row>
    <row r="26" spans="1:47" ht="15" customHeight="1" x14ac:dyDescent="0.2">
      <c r="A26" s="30" t="s">
        <v>452</v>
      </c>
      <c r="B26" s="134" t="s">
        <v>438</v>
      </c>
      <c r="C26" s="261">
        <v>0</v>
      </c>
      <c r="D26" s="723">
        <v>0</v>
      </c>
      <c r="E26" s="753">
        <f t="shared" si="29"/>
        <v>0</v>
      </c>
      <c r="F26" s="261">
        <v>0</v>
      </c>
      <c r="G26" s="723">
        <v>0</v>
      </c>
      <c r="H26" s="753">
        <f t="shared" si="17"/>
        <v>0</v>
      </c>
      <c r="I26" s="261">
        <v>0</v>
      </c>
      <c r="J26" s="723">
        <v>0</v>
      </c>
      <c r="K26" s="753">
        <f t="shared" si="18"/>
        <v>0</v>
      </c>
      <c r="L26" s="261">
        <v>0</v>
      </c>
      <c r="M26" s="723">
        <v>0</v>
      </c>
      <c r="N26" s="753">
        <f t="shared" si="19"/>
        <v>0</v>
      </c>
      <c r="O26" s="261">
        <v>0</v>
      </c>
      <c r="P26" s="723">
        <v>0</v>
      </c>
      <c r="Q26" s="753">
        <f t="shared" si="20"/>
        <v>0</v>
      </c>
      <c r="R26" s="261">
        <v>0</v>
      </c>
      <c r="S26" s="723">
        <v>0</v>
      </c>
      <c r="T26" s="753">
        <f t="shared" si="21"/>
        <v>0</v>
      </c>
      <c r="U26" s="261">
        <v>0</v>
      </c>
      <c r="V26" s="723">
        <v>0</v>
      </c>
      <c r="W26" s="756">
        <f t="shared" si="22"/>
        <v>0</v>
      </c>
      <c r="X26" s="711"/>
      <c r="Y26" s="30" t="s">
        <v>452</v>
      </c>
      <c r="Z26" s="134" t="s">
        <v>438</v>
      </c>
      <c r="AA26" s="261">
        <v>0</v>
      </c>
      <c r="AB26" s="723">
        <v>0</v>
      </c>
      <c r="AC26" s="753">
        <f t="shared" si="30"/>
        <v>0</v>
      </c>
      <c r="AD26" s="261">
        <v>0</v>
      </c>
      <c r="AE26" s="723">
        <v>0</v>
      </c>
      <c r="AF26" s="753">
        <f t="shared" si="23"/>
        <v>0</v>
      </c>
      <c r="AG26" s="261">
        <v>0</v>
      </c>
      <c r="AH26" s="723">
        <v>0</v>
      </c>
      <c r="AI26" s="753">
        <f t="shared" si="24"/>
        <v>0</v>
      </c>
      <c r="AJ26" s="261">
        <v>0</v>
      </c>
      <c r="AK26" s="723">
        <v>0</v>
      </c>
      <c r="AL26" s="753">
        <f t="shared" si="25"/>
        <v>0</v>
      </c>
      <c r="AM26" s="261">
        <v>0</v>
      </c>
      <c r="AN26" s="723">
        <v>0</v>
      </c>
      <c r="AO26" s="753">
        <f t="shared" si="26"/>
        <v>0</v>
      </c>
      <c r="AP26" s="261">
        <v>0</v>
      </c>
      <c r="AQ26" s="723">
        <v>0</v>
      </c>
      <c r="AR26" s="753">
        <f t="shared" si="27"/>
        <v>0</v>
      </c>
      <c r="AS26" s="261">
        <v>0</v>
      </c>
      <c r="AT26" s="723">
        <v>0</v>
      </c>
      <c r="AU26" s="1189">
        <f t="shared" si="28"/>
        <v>0</v>
      </c>
    </row>
    <row r="27" spans="1:47" ht="15" customHeight="1" x14ac:dyDescent="0.2">
      <c r="A27" s="30" t="s">
        <v>453</v>
      </c>
      <c r="B27" s="134" t="s">
        <v>440</v>
      </c>
      <c r="C27" s="261">
        <v>0</v>
      </c>
      <c r="D27" s="723">
        <v>0</v>
      </c>
      <c r="E27" s="753">
        <f t="shared" si="29"/>
        <v>0</v>
      </c>
      <c r="F27" s="261">
        <v>0</v>
      </c>
      <c r="G27" s="723">
        <v>0</v>
      </c>
      <c r="H27" s="753">
        <f t="shared" si="17"/>
        <v>0</v>
      </c>
      <c r="I27" s="261">
        <v>0</v>
      </c>
      <c r="J27" s="723">
        <v>0</v>
      </c>
      <c r="K27" s="753">
        <f t="shared" si="18"/>
        <v>0</v>
      </c>
      <c r="L27" s="261">
        <v>0</v>
      </c>
      <c r="M27" s="723">
        <v>0</v>
      </c>
      <c r="N27" s="753">
        <f t="shared" si="19"/>
        <v>0</v>
      </c>
      <c r="O27" s="261">
        <v>0</v>
      </c>
      <c r="P27" s="723">
        <v>0</v>
      </c>
      <c r="Q27" s="753">
        <f t="shared" si="20"/>
        <v>0</v>
      </c>
      <c r="R27" s="261">
        <v>0</v>
      </c>
      <c r="S27" s="723">
        <v>0</v>
      </c>
      <c r="T27" s="753">
        <f t="shared" si="21"/>
        <v>0</v>
      </c>
      <c r="U27" s="261">
        <v>0</v>
      </c>
      <c r="V27" s="723">
        <v>0</v>
      </c>
      <c r="W27" s="756">
        <f t="shared" si="22"/>
        <v>0</v>
      </c>
      <c r="X27" s="711"/>
      <c r="Y27" s="30" t="s">
        <v>453</v>
      </c>
      <c r="Z27" s="134" t="s">
        <v>440</v>
      </c>
      <c r="AA27" s="261">
        <v>0</v>
      </c>
      <c r="AB27" s="723">
        <v>0</v>
      </c>
      <c r="AC27" s="753">
        <f t="shared" si="30"/>
        <v>0</v>
      </c>
      <c r="AD27" s="261">
        <v>0</v>
      </c>
      <c r="AE27" s="723">
        <v>0</v>
      </c>
      <c r="AF27" s="753">
        <f t="shared" si="23"/>
        <v>0</v>
      </c>
      <c r="AG27" s="261">
        <v>0</v>
      </c>
      <c r="AH27" s="723">
        <v>0</v>
      </c>
      <c r="AI27" s="753">
        <f t="shared" si="24"/>
        <v>0</v>
      </c>
      <c r="AJ27" s="261">
        <v>0</v>
      </c>
      <c r="AK27" s="723">
        <v>0</v>
      </c>
      <c r="AL27" s="753">
        <f t="shared" si="25"/>
        <v>0</v>
      </c>
      <c r="AM27" s="261">
        <v>0</v>
      </c>
      <c r="AN27" s="723">
        <v>0</v>
      </c>
      <c r="AO27" s="753">
        <f t="shared" si="26"/>
        <v>0</v>
      </c>
      <c r="AP27" s="261">
        <v>0</v>
      </c>
      <c r="AQ27" s="723">
        <v>0</v>
      </c>
      <c r="AR27" s="753">
        <f t="shared" si="27"/>
        <v>0</v>
      </c>
      <c r="AS27" s="261">
        <v>0</v>
      </c>
      <c r="AT27" s="723">
        <v>0</v>
      </c>
      <c r="AU27" s="1189">
        <f t="shared" si="28"/>
        <v>0</v>
      </c>
    </row>
    <row r="28" spans="1:47" ht="15" customHeight="1" x14ac:dyDescent="0.2">
      <c r="A28" s="30" t="s">
        <v>454</v>
      </c>
      <c r="B28" s="134" t="s">
        <v>442</v>
      </c>
      <c r="C28" s="261">
        <v>0</v>
      </c>
      <c r="D28" s="723">
        <v>0</v>
      </c>
      <c r="E28" s="753">
        <f t="shared" si="29"/>
        <v>0</v>
      </c>
      <c r="F28" s="261">
        <v>0</v>
      </c>
      <c r="G28" s="723">
        <v>0</v>
      </c>
      <c r="H28" s="753">
        <f t="shared" si="17"/>
        <v>0</v>
      </c>
      <c r="I28" s="261">
        <v>0</v>
      </c>
      <c r="J28" s="723">
        <v>0</v>
      </c>
      <c r="K28" s="753">
        <f t="shared" si="18"/>
        <v>0</v>
      </c>
      <c r="L28" s="261">
        <v>0</v>
      </c>
      <c r="M28" s="723">
        <v>0</v>
      </c>
      <c r="N28" s="753">
        <f t="shared" si="19"/>
        <v>0</v>
      </c>
      <c r="O28" s="261">
        <v>0</v>
      </c>
      <c r="P28" s="723">
        <v>0</v>
      </c>
      <c r="Q28" s="753">
        <f t="shared" si="20"/>
        <v>0</v>
      </c>
      <c r="R28" s="261">
        <v>0</v>
      </c>
      <c r="S28" s="723">
        <v>0</v>
      </c>
      <c r="T28" s="753">
        <f t="shared" si="21"/>
        <v>0</v>
      </c>
      <c r="U28" s="261">
        <v>0</v>
      </c>
      <c r="V28" s="723">
        <v>0</v>
      </c>
      <c r="W28" s="756">
        <f t="shared" si="22"/>
        <v>0</v>
      </c>
      <c r="X28" s="711"/>
      <c r="Y28" s="30" t="s">
        <v>454</v>
      </c>
      <c r="Z28" s="134" t="s">
        <v>442</v>
      </c>
      <c r="AA28" s="261">
        <v>0</v>
      </c>
      <c r="AB28" s="723">
        <v>0</v>
      </c>
      <c r="AC28" s="753">
        <f t="shared" si="30"/>
        <v>0</v>
      </c>
      <c r="AD28" s="261">
        <v>0</v>
      </c>
      <c r="AE28" s="723">
        <v>0</v>
      </c>
      <c r="AF28" s="753">
        <f t="shared" si="23"/>
        <v>0</v>
      </c>
      <c r="AG28" s="261">
        <v>0</v>
      </c>
      <c r="AH28" s="723">
        <v>0</v>
      </c>
      <c r="AI28" s="753">
        <f t="shared" si="24"/>
        <v>0</v>
      </c>
      <c r="AJ28" s="261">
        <v>0</v>
      </c>
      <c r="AK28" s="723">
        <v>0</v>
      </c>
      <c r="AL28" s="753">
        <f t="shared" si="25"/>
        <v>0</v>
      </c>
      <c r="AM28" s="261">
        <v>0</v>
      </c>
      <c r="AN28" s="723">
        <v>0</v>
      </c>
      <c r="AO28" s="753">
        <f t="shared" si="26"/>
        <v>0</v>
      </c>
      <c r="AP28" s="261">
        <v>0</v>
      </c>
      <c r="AQ28" s="723">
        <v>0</v>
      </c>
      <c r="AR28" s="753">
        <f t="shared" si="27"/>
        <v>0</v>
      </c>
      <c r="AS28" s="261">
        <v>0</v>
      </c>
      <c r="AT28" s="723">
        <v>0</v>
      </c>
      <c r="AU28" s="1189">
        <f t="shared" si="28"/>
        <v>0</v>
      </c>
    </row>
    <row r="29" spans="1:47" ht="15" customHeight="1" x14ac:dyDescent="0.2">
      <c r="A29" s="31" t="s">
        <v>455</v>
      </c>
      <c r="B29" s="135" t="s">
        <v>444</v>
      </c>
      <c r="C29" s="261">
        <v>0</v>
      </c>
      <c r="D29" s="723">
        <v>0</v>
      </c>
      <c r="E29" s="753">
        <f t="shared" si="29"/>
        <v>0</v>
      </c>
      <c r="F29" s="263">
        <v>0</v>
      </c>
      <c r="G29" s="724">
        <v>0</v>
      </c>
      <c r="H29" s="754">
        <f t="shared" si="17"/>
        <v>0</v>
      </c>
      <c r="I29" s="263">
        <v>0</v>
      </c>
      <c r="J29" s="724">
        <v>0</v>
      </c>
      <c r="K29" s="754">
        <f t="shared" si="18"/>
        <v>0</v>
      </c>
      <c r="L29" s="263">
        <v>0</v>
      </c>
      <c r="M29" s="724">
        <v>0</v>
      </c>
      <c r="N29" s="754">
        <f t="shared" si="19"/>
        <v>0</v>
      </c>
      <c r="O29" s="263">
        <v>0</v>
      </c>
      <c r="P29" s="724">
        <v>0</v>
      </c>
      <c r="Q29" s="754">
        <f t="shared" si="20"/>
        <v>0</v>
      </c>
      <c r="R29" s="263">
        <v>0</v>
      </c>
      <c r="S29" s="724">
        <v>0</v>
      </c>
      <c r="T29" s="754">
        <f t="shared" si="21"/>
        <v>0</v>
      </c>
      <c r="U29" s="263">
        <v>0</v>
      </c>
      <c r="V29" s="724">
        <v>0</v>
      </c>
      <c r="W29" s="757">
        <f t="shared" si="22"/>
        <v>0</v>
      </c>
      <c r="X29" s="711"/>
      <c r="Y29" s="31" t="s">
        <v>455</v>
      </c>
      <c r="Z29" s="135" t="s">
        <v>444</v>
      </c>
      <c r="AA29" s="261">
        <v>0</v>
      </c>
      <c r="AB29" s="723">
        <v>0</v>
      </c>
      <c r="AC29" s="753">
        <f t="shared" si="30"/>
        <v>0</v>
      </c>
      <c r="AD29" s="263">
        <v>0</v>
      </c>
      <c r="AE29" s="724">
        <v>0</v>
      </c>
      <c r="AF29" s="754">
        <f t="shared" si="23"/>
        <v>0</v>
      </c>
      <c r="AG29" s="263">
        <v>0</v>
      </c>
      <c r="AH29" s="724">
        <v>0</v>
      </c>
      <c r="AI29" s="754">
        <f t="shared" si="24"/>
        <v>0</v>
      </c>
      <c r="AJ29" s="263">
        <v>0</v>
      </c>
      <c r="AK29" s="724">
        <v>0</v>
      </c>
      <c r="AL29" s="754">
        <f t="shared" si="25"/>
        <v>0</v>
      </c>
      <c r="AM29" s="263">
        <v>0</v>
      </c>
      <c r="AN29" s="724">
        <v>0</v>
      </c>
      <c r="AO29" s="754">
        <f t="shared" si="26"/>
        <v>0</v>
      </c>
      <c r="AP29" s="263">
        <v>0</v>
      </c>
      <c r="AQ29" s="724">
        <v>0</v>
      </c>
      <c r="AR29" s="754">
        <f t="shared" si="27"/>
        <v>0</v>
      </c>
      <c r="AS29" s="263">
        <v>0</v>
      </c>
      <c r="AT29" s="724">
        <v>0</v>
      </c>
      <c r="AU29" s="1190">
        <f t="shared" si="28"/>
        <v>0</v>
      </c>
    </row>
    <row r="30" spans="1:47" ht="15" customHeight="1" x14ac:dyDescent="0.2">
      <c r="A30" s="33" t="s">
        <v>456</v>
      </c>
      <c r="B30" s="1181" t="s">
        <v>486</v>
      </c>
      <c r="C30" s="258">
        <f t="shared" ref="C30:W30" si="31">SUM(C23:C29)</f>
        <v>0</v>
      </c>
      <c r="D30" s="725">
        <f t="shared" si="31"/>
        <v>0</v>
      </c>
      <c r="E30" s="721">
        <f t="shared" si="31"/>
        <v>0</v>
      </c>
      <c r="F30" s="258">
        <f t="shared" si="31"/>
        <v>0</v>
      </c>
      <c r="G30" s="725">
        <f t="shared" si="31"/>
        <v>0</v>
      </c>
      <c r="H30" s="721">
        <f t="shared" si="31"/>
        <v>0</v>
      </c>
      <c r="I30" s="258">
        <f t="shared" si="31"/>
        <v>0</v>
      </c>
      <c r="J30" s="725">
        <f t="shared" si="31"/>
        <v>0</v>
      </c>
      <c r="K30" s="721">
        <f t="shared" si="31"/>
        <v>0</v>
      </c>
      <c r="L30" s="258">
        <f t="shared" si="31"/>
        <v>0</v>
      </c>
      <c r="M30" s="725">
        <f t="shared" si="31"/>
        <v>0</v>
      </c>
      <c r="N30" s="721">
        <f t="shared" si="31"/>
        <v>0</v>
      </c>
      <c r="O30" s="258">
        <f t="shared" si="31"/>
        <v>0</v>
      </c>
      <c r="P30" s="725">
        <f t="shared" si="31"/>
        <v>0</v>
      </c>
      <c r="Q30" s="721">
        <f t="shared" si="31"/>
        <v>0</v>
      </c>
      <c r="R30" s="258">
        <f t="shared" si="31"/>
        <v>0</v>
      </c>
      <c r="S30" s="725">
        <f t="shared" si="31"/>
        <v>0</v>
      </c>
      <c r="T30" s="721">
        <f t="shared" si="31"/>
        <v>0</v>
      </c>
      <c r="U30" s="258">
        <f t="shared" si="31"/>
        <v>0</v>
      </c>
      <c r="V30" s="725">
        <f t="shared" si="31"/>
        <v>0</v>
      </c>
      <c r="W30" s="746">
        <f t="shared" si="31"/>
        <v>0</v>
      </c>
      <c r="X30" s="711"/>
      <c r="Y30" s="33" t="s">
        <v>456</v>
      </c>
      <c r="Z30" s="1181" t="s">
        <v>487</v>
      </c>
      <c r="AA30" s="258">
        <f t="shared" ref="AA30:AU30" si="32">SUM(AA23:AA29)</f>
        <v>0</v>
      </c>
      <c r="AB30" s="725">
        <f t="shared" si="32"/>
        <v>0</v>
      </c>
      <c r="AC30" s="721">
        <f t="shared" si="32"/>
        <v>0</v>
      </c>
      <c r="AD30" s="258">
        <f t="shared" si="32"/>
        <v>0</v>
      </c>
      <c r="AE30" s="725">
        <f t="shared" si="32"/>
        <v>0</v>
      </c>
      <c r="AF30" s="721">
        <f t="shared" si="32"/>
        <v>0</v>
      </c>
      <c r="AG30" s="258">
        <f t="shared" si="32"/>
        <v>0</v>
      </c>
      <c r="AH30" s="725">
        <f t="shared" si="32"/>
        <v>0</v>
      </c>
      <c r="AI30" s="721">
        <f t="shared" si="32"/>
        <v>0</v>
      </c>
      <c r="AJ30" s="258">
        <f t="shared" si="32"/>
        <v>0</v>
      </c>
      <c r="AK30" s="725">
        <f t="shared" si="32"/>
        <v>0</v>
      </c>
      <c r="AL30" s="721">
        <f t="shared" si="32"/>
        <v>0</v>
      </c>
      <c r="AM30" s="258">
        <f t="shared" si="32"/>
        <v>0</v>
      </c>
      <c r="AN30" s="725">
        <f t="shared" si="32"/>
        <v>0</v>
      </c>
      <c r="AO30" s="721">
        <f t="shared" si="32"/>
        <v>0</v>
      </c>
      <c r="AP30" s="258">
        <f t="shared" si="32"/>
        <v>0</v>
      </c>
      <c r="AQ30" s="725">
        <f t="shared" si="32"/>
        <v>0</v>
      </c>
      <c r="AR30" s="721">
        <f t="shared" si="32"/>
        <v>0</v>
      </c>
      <c r="AS30" s="258">
        <f t="shared" si="32"/>
        <v>0</v>
      </c>
      <c r="AT30" s="725">
        <f t="shared" si="32"/>
        <v>0</v>
      </c>
      <c r="AU30" s="1191">
        <f t="shared" si="32"/>
        <v>0</v>
      </c>
    </row>
    <row r="31" spans="1:47" ht="15" customHeight="1" x14ac:dyDescent="0.2">
      <c r="A31" s="32"/>
      <c r="B31" s="42"/>
      <c r="C31" s="339"/>
      <c r="D31" s="339"/>
      <c r="E31" s="339"/>
      <c r="F31" s="339"/>
      <c r="G31" s="339"/>
      <c r="H31" s="339"/>
      <c r="I31" s="339"/>
      <c r="J31" s="339"/>
      <c r="K31" s="339"/>
      <c r="L31" s="339"/>
      <c r="M31" s="339"/>
      <c r="N31" s="339"/>
      <c r="O31" s="339"/>
      <c r="P31" s="339"/>
      <c r="Q31" s="339"/>
      <c r="R31" s="339"/>
      <c r="S31" s="339"/>
      <c r="T31" s="339"/>
      <c r="U31" s="339"/>
      <c r="V31" s="339"/>
      <c r="W31" s="339"/>
      <c r="X31" s="711"/>
      <c r="Y31" s="32"/>
      <c r="Z31" s="42"/>
      <c r="AA31" s="339"/>
      <c r="AB31" s="339"/>
      <c r="AC31" s="339"/>
      <c r="AD31" s="339"/>
      <c r="AE31" s="339"/>
      <c r="AF31" s="339"/>
      <c r="AG31" s="339"/>
      <c r="AH31" s="339"/>
      <c r="AI31" s="339"/>
      <c r="AJ31" s="339"/>
      <c r="AK31" s="339"/>
      <c r="AL31" s="339"/>
      <c r="AM31" s="339"/>
      <c r="AN31" s="339"/>
      <c r="AO31" s="339"/>
      <c r="AP31" s="339"/>
      <c r="AQ31" s="339"/>
      <c r="AR31" s="339"/>
      <c r="AS31" s="339"/>
      <c r="AT31" s="339"/>
      <c r="AU31" s="1192"/>
    </row>
    <row r="32" spans="1:47" ht="15" customHeight="1" x14ac:dyDescent="0.2">
      <c r="A32" s="33" t="s">
        <v>39</v>
      </c>
      <c r="B32" s="52" t="s">
        <v>488</v>
      </c>
      <c r="C32" s="719">
        <f>C20+C30</f>
        <v>0</v>
      </c>
      <c r="D32" s="725">
        <f>D20+D30</f>
        <v>0</v>
      </c>
      <c r="E32" s="721">
        <f>SUM(C32:D32)</f>
        <v>0</v>
      </c>
      <c r="F32" s="719">
        <f>F20+F30</f>
        <v>0</v>
      </c>
      <c r="G32" s="725">
        <f>G20+G30</f>
        <v>0</v>
      </c>
      <c r="H32" s="721">
        <f>SUM(F32:G32)</f>
        <v>0</v>
      </c>
      <c r="I32" s="719">
        <f>I20+I30</f>
        <v>0</v>
      </c>
      <c r="J32" s="725">
        <f>J20+J30</f>
        <v>0</v>
      </c>
      <c r="K32" s="721">
        <f>SUM(I32:J32)</f>
        <v>0</v>
      </c>
      <c r="L32" s="719">
        <f>L20+L30</f>
        <v>0</v>
      </c>
      <c r="M32" s="725">
        <f>M20+M30</f>
        <v>0</v>
      </c>
      <c r="N32" s="721">
        <f>SUM(L32:M32)</f>
        <v>0</v>
      </c>
      <c r="O32" s="719">
        <f>O20+O30</f>
        <v>0</v>
      </c>
      <c r="P32" s="725">
        <f>P20+P30</f>
        <v>0</v>
      </c>
      <c r="Q32" s="721">
        <f>SUM(O32:P32)</f>
        <v>0</v>
      </c>
      <c r="R32" s="719">
        <f>R20+R30</f>
        <v>0</v>
      </c>
      <c r="S32" s="725">
        <f>S20+S30</f>
        <v>0</v>
      </c>
      <c r="T32" s="721">
        <f>SUM(R32:S32)</f>
        <v>0</v>
      </c>
      <c r="U32" s="719">
        <f>U20+U30</f>
        <v>0</v>
      </c>
      <c r="V32" s="725">
        <f>V20+V30</f>
        <v>0</v>
      </c>
      <c r="W32" s="746">
        <f>SUM(U32:V32)</f>
        <v>0</v>
      </c>
      <c r="X32" s="711"/>
      <c r="Y32" s="33" t="s">
        <v>39</v>
      </c>
      <c r="Z32" s="52" t="s">
        <v>488</v>
      </c>
      <c r="AA32" s="719">
        <f>AA20+AA30</f>
        <v>0</v>
      </c>
      <c r="AB32" s="725">
        <f>AB20+AB30</f>
        <v>0</v>
      </c>
      <c r="AC32" s="721">
        <f>SUM(AA32:AB32)</f>
        <v>0</v>
      </c>
      <c r="AD32" s="719">
        <f>AD20+AD30</f>
        <v>0</v>
      </c>
      <c r="AE32" s="725">
        <f>AE20+AE30</f>
        <v>0</v>
      </c>
      <c r="AF32" s="721">
        <f>SUM(AD32:AE32)</f>
        <v>0</v>
      </c>
      <c r="AG32" s="719">
        <f>AG20+AG30</f>
        <v>0</v>
      </c>
      <c r="AH32" s="725">
        <f>AH20+AH30</f>
        <v>0</v>
      </c>
      <c r="AI32" s="721">
        <f>SUM(AG32:AH32)</f>
        <v>0</v>
      </c>
      <c r="AJ32" s="719">
        <f>AJ20+AJ30</f>
        <v>0</v>
      </c>
      <c r="AK32" s="725">
        <f>AK20+AK30</f>
        <v>0</v>
      </c>
      <c r="AL32" s="721">
        <f>SUM(AJ32:AK32)</f>
        <v>0</v>
      </c>
      <c r="AM32" s="719">
        <f>AM20+AM30</f>
        <v>0</v>
      </c>
      <c r="AN32" s="725">
        <f>AN20+AN30</f>
        <v>0</v>
      </c>
      <c r="AO32" s="721">
        <f>SUM(AM32:AN32)</f>
        <v>0</v>
      </c>
      <c r="AP32" s="719">
        <f>AP20+AP30</f>
        <v>0</v>
      </c>
      <c r="AQ32" s="725">
        <f>AQ20+AQ30</f>
        <v>0</v>
      </c>
      <c r="AR32" s="721">
        <f>SUM(AP32:AQ32)</f>
        <v>0</v>
      </c>
      <c r="AS32" s="719">
        <f>AS20+AS30</f>
        <v>0</v>
      </c>
      <c r="AT32" s="725">
        <f>AT20+AT30</f>
        <v>0</v>
      </c>
      <c r="AU32" s="1191">
        <f>SUM(AS32:AT32)</f>
        <v>0</v>
      </c>
    </row>
    <row r="33" spans="1:47" ht="15" customHeight="1" x14ac:dyDescent="0.2">
      <c r="A33" s="32"/>
      <c r="B33" s="42"/>
      <c r="C33" s="238"/>
      <c r="D33" s="238"/>
      <c r="E33" s="238"/>
      <c r="F33" s="238"/>
      <c r="G33" s="238"/>
      <c r="H33" s="238"/>
      <c r="I33" s="238"/>
      <c r="J33" s="238"/>
      <c r="K33" s="238"/>
      <c r="L33" s="238"/>
      <c r="M33" s="238"/>
      <c r="N33" s="238"/>
      <c r="O33" s="238"/>
      <c r="P33" s="238"/>
      <c r="Q33" s="238"/>
      <c r="R33" s="238"/>
      <c r="S33" s="238"/>
      <c r="T33" s="238"/>
      <c r="U33" s="238"/>
      <c r="V33" s="238"/>
      <c r="W33" s="238"/>
      <c r="X33" s="711"/>
      <c r="Y33" s="32"/>
      <c r="Z33" s="42"/>
      <c r="AA33" s="238"/>
      <c r="AB33" s="238"/>
      <c r="AC33" s="238"/>
      <c r="AD33" s="238"/>
      <c r="AE33" s="238"/>
      <c r="AF33" s="238"/>
      <c r="AG33" s="238"/>
      <c r="AH33" s="238"/>
      <c r="AI33" s="238"/>
      <c r="AJ33" s="238"/>
      <c r="AK33" s="238"/>
      <c r="AL33" s="238"/>
      <c r="AM33" s="238"/>
      <c r="AN33" s="238"/>
      <c r="AO33" s="238"/>
      <c r="AP33" s="238"/>
      <c r="AQ33" s="238"/>
      <c r="AR33" s="238"/>
      <c r="AS33" s="238"/>
      <c r="AT33" s="238"/>
      <c r="AU33" s="239"/>
    </row>
    <row r="34" spans="1:47" ht="15" customHeight="1" x14ac:dyDescent="0.2">
      <c r="A34" s="36" t="s">
        <v>41</v>
      </c>
      <c r="B34" s="48" t="s">
        <v>460</v>
      </c>
      <c r="C34" s="206" t="s">
        <v>484</v>
      </c>
      <c r="D34" s="206" t="s">
        <v>484</v>
      </c>
      <c r="E34" s="338" t="s">
        <v>484</v>
      </c>
      <c r="F34" s="206" t="s">
        <v>484</v>
      </c>
      <c r="G34" s="206" t="s">
        <v>484</v>
      </c>
      <c r="H34" s="338" t="s">
        <v>484</v>
      </c>
      <c r="I34" s="206" t="s">
        <v>484</v>
      </c>
      <c r="J34" s="206" t="s">
        <v>484</v>
      </c>
      <c r="K34" s="338" t="s">
        <v>484</v>
      </c>
      <c r="L34" s="206" t="s">
        <v>484</v>
      </c>
      <c r="M34" s="206" t="s">
        <v>484</v>
      </c>
      <c r="N34" s="338" t="s">
        <v>484</v>
      </c>
      <c r="O34" s="206" t="s">
        <v>484</v>
      </c>
      <c r="P34" s="206" t="s">
        <v>484</v>
      </c>
      <c r="Q34" s="338" t="s">
        <v>484</v>
      </c>
      <c r="R34" s="206" t="s">
        <v>484</v>
      </c>
      <c r="S34" s="206" t="s">
        <v>484</v>
      </c>
      <c r="T34" s="338" t="s">
        <v>484</v>
      </c>
      <c r="U34" s="206" t="s">
        <v>484</v>
      </c>
      <c r="V34" s="206" t="s">
        <v>484</v>
      </c>
      <c r="W34" s="338" t="s">
        <v>484</v>
      </c>
      <c r="X34" s="711"/>
      <c r="Y34" s="36" t="s">
        <v>41</v>
      </c>
      <c r="Z34" s="48" t="s">
        <v>460</v>
      </c>
      <c r="AA34" s="206" t="s">
        <v>484</v>
      </c>
      <c r="AB34" s="206" t="s">
        <v>484</v>
      </c>
      <c r="AC34" s="338" t="s">
        <v>484</v>
      </c>
      <c r="AD34" s="206" t="s">
        <v>484</v>
      </c>
      <c r="AE34" s="206" t="s">
        <v>484</v>
      </c>
      <c r="AF34" s="338" t="s">
        <v>484</v>
      </c>
      <c r="AG34" s="206" t="s">
        <v>484</v>
      </c>
      <c r="AH34" s="206" t="s">
        <v>484</v>
      </c>
      <c r="AI34" s="338" t="s">
        <v>484</v>
      </c>
      <c r="AJ34" s="206" t="s">
        <v>484</v>
      </c>
      <c r="AK34" s="206" t="s">
        <v>484</v>
      </c>
      <c r="AL34" s="338" t="s">
        <v>484</v>
      </c>
      <c r="AM34" s="206" t="s">
        <v>484</v>
      </c>
      <c r="AN34" s="206" t="s">
        <v>484</v>
      </c>
      <c r="AO34" s="338" t="s">
        <v>484</v>
      </c>
      <c r="AP34" s="206" t="s">
        <v>484</v>
      </c>
      <c r="AQ34" s="206" t="s">
        <v>484</v>
      </c>
      <c r="AR34" s="338" t="s">
        <v>484</v>
      </c>
      <c r="AS34" s="206" t="s">
        <v>484</v>
      </c>
      <c r="AT34" s="206" t="s">
        <v>484</v>
      </c>
      <c r="AU34" s="1183" t="s">
        <v>484</v>
      </c>
    </row>
    <row r="35" spans="1:47" ht="15" customHeight="1" x14ac:dyDescent="0.2">
      <c r="A35" s="29" t="s">
        <v>461</v>
      </c>
      <c r="B35" s="133" t="s">
        <v>432</v>
      </c>
      <c r="C35" s="260">
        <v>0</v>
      </c>
      <c r="D35" s="722">
        <v>0</v>
      </c>
      <c r="E35" s="752">
        <f>SUM(C35:D35)</f>
        <v>0</v>
      </c>
      <c r="F35" s="260">
        <v>0</v>
      </c>
      <c r="G35" s="722">
        <v>0</v>
      </c>
      <c r="H35" s="752">
        <f t="shared" ref="H35:H41" si="33">SUM(F35:G35)</f>
        <v>0</v>
      </c>
      <c r="I35" s="260">
        <v>0</v>
      </c>
      <c r="J35" s="722">
        <v>0</v>
      </c>
      <c r="K35" s="752">
        <f t="shared" ref="K35:K41" si="34">SUM(I35:J35)</f>
        <v>0</v>
      </c>
      <c r="L35" s="260">
        <v>0</v>
      </c>
      <c r="M35" s="722">
        <v>0</v>
      </c>
      <c r="N35" s="752">
        <f t="shared" ref="N35:N41" si="35">SUM(L35:M35)</f>
        <v>0</v>
      </c>
      <c r="O35" s="260">
        <v>0</v>
      </c>
      <c r="P35" s="722">
        <v>0</v>
      </c>
      <c r="Q35" s="752">
        <f t="shared" ref="Q35:Q41" si="36">SUM(O35:P35)</f>
        <v>0</v>
      </c>
      <c r="R35" s="260">
        <v>0</v>
      </c>
      <c r="S35" s="722">
        <v>0</v>
      </c>
      <c r="T35" s="752">
        <f t="shared" ref="T35:T41" si="37">SUM(R35:S35)</f>
        <v>0</v>
      </c>
      <c r="U35" s="260">
        <v>0</v>
      </c>
      <c r="V35" s="722">
        <v>0</v>
      </c>
      <c r="W35" s="755">
        <f t="shared" ref="W35:W41" si="38">SUM(U35:V35)</f>
        <v>0</v>
      </c>
      <c r="X35" s="711"/>
      <c r="Y35" s="29" t="s">
        <v>461</v>
      </c>
      <c r="Z35" s="133" t="s">
        <v>432</v>
      </c>
      <c r="AA35" s="260">
        <v>0</v>
      </c>
      <c r="AB35" s="722">
        <v>0</v>
      </c>
      <c r="AC35" s="752">
        <f>SUM(AA35:AB35)</f>
        <v>0</v>
      </c>
      <c r="AD35" s="260">
        <v>0</v>
      </c>
      <c r="AE35" s="722">
        <v>0</v>
      </c>
      <c r="AF35" s="752">
        <f t="shared" ref="AF35:AF39" si="39">SUM(AD35:AE35)</f>
        <v>0</v>
      </c>
      <c r="AG35" s="260">
        <v>0</v>
      </c>
      <c r="AH35" s="722">
        <v>0</v>
      </c>
      <c r="AI35" s="752">
        <f t="shared" ref="AI35:AI41" si="40">SUM(AG35:AH35)</f>
        <v>0</v>
      </c>
      <c r="AJ35" s="260">
        <v>0</v>
      </c>
      <c r="AK35" s="722">
        <v>0</v>
      </c>
      <c r="AL35" s="752">
        <f t="shared" ref="AL35:AL41" si="41">SUM(AJ35:AK35)</f>
        <v>0</v>
      </c>
      <c r="AM35" s="260">
        <v>0</v>
      </c>
      <c r="AN35" s="722">
        <v>0</v>
      </c>
      <c r="AO35" s="752">
        <f t="shared" ref="AO35:AO41" si="42">SUM(AM35:AN35)</f>
        <v>0</v>
      </c>
      <c r="AP35" s="260">
        <v>0</v>
      </c>
      <c r="AQ35" s="722">
        <v>0</v>
      </c>
      <c r="AR35" s="752">
        <f t="shared" ref="AR35:AR41" si="43">SUM(AP35:AQ35)</f>
        <v>0</v>
      </c>
      <c r="AS35" s="260">
        <v>0</v>
      </c>
      <c r="AT35" s="722">
        <v>0</v>
      </c>
      <c r="AU35" s="1188">
        <f t="shared" ref="AU35:AU41" si="44">SUM(AS35:AT35)</f>
        <v>0</v>
      </c>
    </row>
    <row r="36" spans="1:47" ht="15" customHeight="1" x14ac:dyDescent="0.2">
      <c r="A36" s="30" t="s">
        <v>462</v>
      </c>
      <c r="B36" s="134" t="s">
        <v>434</v>
      </c>
      <c r="C36" s="261">
        <v>0</v>
      </c>
      <c r="D36" s="723">
        <v>0</v>
      </c>
      <c r="E36" s="753">
        <f>SUM(C36:D36)</f>
        <v>0</v>
      </c>
      <c r="F36" s="261">
        <v>0</v>
      </c>
      <c r="G36" s="723">
        <v>0</v>
      </c>
      <c r="H36" s="753">
        <f t="shared" si="33"/>
        <v>0</v>
      </c>
      <c r="I36" s="261">
        <v>0</v>
      </c>
      <c r="J36" s="723">
        <v>0</v>
      </c>
      <c r="K36" s="753">
        <f t="shared" si="34"/>
        <v>0</v>
      </c>
      <c r="L36" s="261">
        <v>0</v>
      </c>
      <c r="M36" s="723">
        <v>0</v>
      </c>
      <c r="N36" s="753">
        <f t="shared" si="35"/>
        <v>0</v>
      </c>
      <c r="O36" s="261">
        <v>0</v>
      </c>
      <c r="P36" s="723">
        <v>0</v>
      </c>
      <c r="Q36" s="753">
        <f t="shared" si="36"/>
        <v>0</v>
      </c>
      <c r="R36" s="261">
        <v>0</v>
      </c>
      <c r="S36" s="723">
        <v>0</v>
      </c>
      <c r="T36" s="753">
        <f t="shared" si="37"/>
        <v>0</v>
      </c>
      <c r="U36" s="261">
        <v>0</v>
      </c>
      <c r="V36" s="723">
        <v>0</v>
      </c>
      <c r="W36" s="756">
        <f t="shared" si="38"/>
        <v>0</v>
      </c>
      <c r="X36" s="711"/>
      <c r="Y36" s="30" t="s">
        <v>462</v>
      </c>
      <c r="Z36" s="134" t="s">
        <v>434</v>
      </c>
      <c r="AA36" s="261">
        <v>0</v>
      </c>
      <c r="AB36" s="723">
        <v>0</v>
      </c>
      <c r="AC36" s="753">
        <f>SUM(AA36:AB36)</f>
        <v>0</v>
      </c>
      <c r="AD36" s="261">
        <v>0</v>
      </c>
      <c r="AE36" s="723">
        <v>0</v>
      </c>
      <c r="AF36" s="753">
        <f t="shared" si="39"/>
        <v>0</v>
      </c>
      <c r="AG36" s="261">
        <v>0</v>
      </c>
      <c r="AH36" s="723">
        <v>0</v>
      </c>
      <c r="AI36" s="753">
        <f t="shared" si="40"/>
        <v>0</v>
      </c>
      <c r="AJ36" s="261">
        <v>0</v>
      </c>
      <c r="AK36" s="723">
        <v>0</v>
      </c>
      <c r="AL36" s="753">
        <f t="shared" si="41"/>
        <v>0</v>
      </c>
      <c r="AM36" s="261">
        <v>0</v>
      </c>
      <c r="AN36" s="723">
        <v>0</v>
      </c>
      <c r="AO36" s="753">
        <f t="shared" si="42"/>
        <v>0</v>
      </c>
      <c r="AP36" s="261">
        <v>0</v>
      </c>
      <c r="AQ36" s="723">
        <v>0</v>
      </c>
      <c r="AR36" s="753">
        <f t="shared" si="43"/>
        <v>0</v>
      </c>
      <c r="AS36" s="261">
        <v>0</v>
      </c>
      <c r="AT36" s="723">
        <v>0</v>
      </c>
      <c r="AU36" s="1189">
        <f t="shared" si="44"/>
        <v>0</v>
      </c>
    </row>
    <row r="37" spans="1:47" ht="15" customHeight="1" x14ac:dyDescent="0.2">
      <c r="A37" s="30" t="s">
        <v>463</v>
      </c>
      <c r="B37" s="134" t="s">
        <v>436</v>
      </c>
      <c r="C37" s="261">
        <v>0</v>
      </c>
      <c r="D37" s="723">
        <v>0</v>
      </c>
      <c r="E37" s="753">
        <f t="shared" ref="E37:E41" si="45">SUM(C37:D37)</f>
        <v>0</v>
      </c>
      <c r="F37" s="261">
        <v>0</v>
      </c>
      <c r="G37" s="723">
        <v>0</v>
      </c>
      <c r="H37" s="753">
        <f t="shared" si="33"/>
        <v>0</v>
      </c>
      <c r="I37" s="261">
        <v>0</v>
      </c>
      <c r="J37" s="723">
        <v>0</v>
      </c>
      <c r="K37" s="753">
        <f t="shared" si="34"/>
        <v>0</v>
      </c>
      <c r="L37" s="261">
        <v>0</v>
      </c>
      <c r="M37" s="723">
        <v>0</v>
      </c>
      <c r="N37" s="753">
        <f t="shared" si="35"/>
        <v>0</v>
      </c>
      <c r="O37" s="261">
        <v>0</v>
      </c>
      <c r="P37" s="723">
        <v>0</v>
      </c>
      <c r="Q37" s="753">
        <f t="shared" si="36"/>
        <v>0</v>
      </c>
      <c r="R37" s="261">
        <v>0</v>
      </c>
      <c r="S37" s="723">
        <v>0</v>
      </c>
      <c r="T37" s="753">
        <f t="shared" si="37"/>
        <v>0</v>
      </c>
      <c r="U37" s="261">
        <v>0</v>
      </c>
      <c r="V37" s="723">
        <v>0</v>
      </c>
      <c r="W37" s="756">
        <f t="shared" si="38"/>
        <v>0</v>
      </c>
      <c r="X37" s="711"/>
      <c r="Y37" s="30" t="s">
        <v>463</v>
      </c>
      <c r="Z37" s="134" t="s">
        <v>436</v>
      </c>
      <c r="AA37" s="261">
        <v>0</v>
      </c>
      <c r="AB37" s="723">
        <v>0</v>
      </c>
      <c r="AC37" s="753">
        <f t="shared" ref="AC37:AC41" si="46">SUM(AA37:AB37)</f>
        <v>0</v>
      </c>
      <c r="AD37" s="261">
        <v>0</v>
      </c>
      <c r="AE37" s="723">
        <v>0</v>
      </c>
      <c r="AF37" s="753">
        <f t="shared" si="39"/>
        <v>0</v>
      </c>
      <c r="AG37" s="261">
        <v>0</v>
      </c>
      <c r="AH37" s="723">
        <v>0</v>
      </c>
      <c r="AI37" s="753">
        <f t="shared" si="40"/>
        <v>0</v>
      </c>
      <c r="AJ37" s="261">
        <v>0</v>
      </c>
      <c r="AK37" s="723">
        <v>0</v>
      </c>
      <c r="AL37" s="753">
        <f t="shared" si="41"/>
        <v>0</v>
      </c>
      <c r="AM37" s="261">
        <v>0</v>
      </c>
      <c r="AN37" s="723">
        <v>0</v>
      </c>
      <c r="AO37" s="753">
        <f t="shared" si="42"/>
        <v>0</v>
      </c>
      <c r="AP37" s="261">
        <v>0</v>
      </c>
      <c r="AQ37" s="723">
        <v>0</v>
      </c>
      <c r="AR37" s="753">
        <f t="shared" si="43"/>
        <v>0</v>
      </c>
      <c r="AS37" s="261">
        <v>0</v>
      </c>
      <c r="AT37" s="723">
        <v>0</v>
      </c>
      <c r="AU37" s="1189">
        <f t="shared" si="44"/>
        <v>0</v>
      </c>
    </row>
    <row r="38" spans="1:47" ht="15" customHeight="1" x14ac:dyDescent="0.2">
      <c r="A38" s="30" t="s">
        <v>464</v>
      </c>
      <c r="B38" s="134" t="s">
        <v>438</v>
      </c>
      <c r="C38" s="261">
        <v>0</v>
      </c>
      <c r="D38" s="723">
        <v>0</v>
      </c>
      <c r="E38" s="753">
        <f t="shared" si="45"/>
        <v>0</v>
      </c>
      <c r="F38" s="261">
        <v>0</v>
      </c>
      <c r="G38" s="723">
        <v>0</v>
      </c>
      <c r="H38" s="753">
        <f t="shared" si="33"/>
        <v>0</v>
      </c>
      <c r="I38" s="261">
        <v>0</v>
      </c>
      <c r="J38" s="723">
        <v>0</v>
      </c>
      <c r="K38" s="753">
        <f t="shared" si="34"/>
        <v>0</v>
      </c>
      <c r="L38" s="261">
        <v>0</v>
      </c>
      <c r="M38" s="723">
        <v>0</v>
      </c>
      <c r="N38" s="753">
        <f t="shared" si="35"/>
        <v>0</v>
      </c>
      <c r="O38" s="261">
        <v>0</v>
      </c>
      <c r="P38" s="723">
        <v>0</v>
      </c>
      <c r="Q38" s="753">
        <f t="shared" si="36"/>
        <v>0</v>
      </c>
      <c r="R38" s="261">
        <v>0</v>
      </c>
      <c r="S38" s="723">
        <v>0</v>
      </c>
      <c r="T38" s="753">
        <f t="shared" si="37"/>
        <v>0</v>
      </c>
      <c r="U38" s="261">
        <v>0</v>
      </c>
      <c r="V38" s="723">
        <v>0</v>
      </c>
      <c r="W38" s="756">
        <f t="shared" si="38"/>
        <v>0</v>
      </c>
      <c r="X38" s="711"/>
      <c r="Y38" s="30" t="s">
        <v>464</v>
      </c>
      <c r="Z38" s="134" t="s">
        <v>438</v>
      </c>
      <c r="AA38" s="261">
        <v>0</v>
      </c>
      <c r="AB38" s="723">
        <v>0</v>
      </c>
      <c r="AC38" s="753">
        <f t="shared" si="46"/>
        <v>0</v>
      </c>
      <c r="AD38" s="261">
        <v>0</v>
      </c>
      <c r="AE38" s="723">
        <v>0</v>
      </c>
      <c r="AF38" s="753">
        <f t="shared" si="39"/>
        <v>0</v>
      </c>
      <c r="AG38" s="261">
        <v>0</v>
      </c>
      <c r="AH38" s="723">
        <v>0</v>
      </c>
      <c r="AI38" s="753">
        <f t="shared" si="40"/>
        <v>0</v>
      </c>
      <c r="AJ38" s="261">
        <v>0</v>
      </c>
      <c r="AK38" s="723">
        <v>0</v>
      </c>
      <c r="AL38" s="753">
        <f t="shared" si="41"/>
        <v>0</v>
      </c>
      <c r="AM38" s="261">
        <v>0</v>
      </c>
      <c r="AN38" s="723">
        <v>0</v>
      </c>
      <c r="AO38" s="753">
        <f t="shared" si="42"/>
        <v>0</v>
      </c>
      <c r="AP38" s="261">
        <v>0</v>
      </c>
      <c r="AQ38" s="723">
        <v>0</v>
      </c>
      <c r="AR38" s="753">
        <f t="shared" si="43"/>
        <v>0</v>
      </c>
      <c r="AS38" s="261">
        <v>0</v>
      </c>
      <c r="AT38" s="723">
        <v>0</v>
      </c>
      <c r="AU38" s="1189">
        <f t="shared" si="44"/>
        <v>0</v>
      </c>
    </row>
    <row r="39" spans="1:47" ht="15" customHeight="1" x14ac:dyDescent="0.2">
      <c r="A39" s="30" t="s">
        <v>465</v>
      </c>
      <c r="B39" s="134" t="s">
        <v>440</v>
      </c>
      <c r="C39" s="261">
        <v>0</v>
      </c>
      <c r="D39" s="723">
        <v>0</v>
      </c>
      <c r="E39" s="753">
        <f t="shared" si="45"/>
        <v>0</v>
      </c>
      <c r="F39" s="261">
        <v>0</v>
      </c>
      <c r="G39" s="723">
        <v>0</v>
      </c>
      <c r="H39" s="753">
        <f t="shared" si="33"/>
        <v>0</v>
      </c>
      <c r="I39" s="261">
        <v>0</v>
      </c>
      <c r="J39" s="723">
        <v>0</v>
      </c>
      <c r="K39" s="753">
        <f t="shared" si="34"/>
        <v>0</v>
      </c>
      <c r="L39" s="261">
        <v>0</v>
      </c>
      <c r="M39" s="723">
        <v>0</v>
      </c>
      <c r="N39" s="753">
        <f t="shared" si="35"/>
        <v>0</v>
      </c>
      <c r="O39" s="261">
        <v>0</v>
      </c>
      <c r="P39" s="723">
        <v>0</v>
      </c>
      <c r="Q39" s="753">
        <f t="shared" si="36"/>
        <v>0</v>
      </c>
      <c r="R39" s="261">
        <v>0</v>
      </c>
      <c r="S39" s="723">
        <v>0</v>
      </c>
      <c r="T39" s="753">
        <f t="shared" si="37"/>
        <v>0</v>
      </c>
      <c r="U39" s="261">
        <v>0</v>
      </c>
      <c r="V39" s="723">
        <v>0</v>
      </c>
      <c r="W39" s="756">
        <f t="shared" si="38"/>
        <v>0</v>
      </c>
      <c r="X39" s="711"/>
      <c r="Y39" s="30" t="s">
        <v>465</v>
      </c>
      <c r="Z39" s="134" t="s">
        <v>440</v>
      </c>
      <c r="AA39" s="261">
        <v>0</v>
      </c>
      <c r="AB39" s="723">
        <v>0</v>
      </c>
      <c r="AC39" s="753">
        <f t="shared" si="46"/>
        <v>0</v>
      </c>
      <c r="AD39" s="261">
        <v>0</v>
      </c>
      <c r="AE39" s="723">
        <v>0</v>
      </c>
      <c r="AF39" s="753">
        <f t="shared" si="39"/>
        <v>0</v>
      </c>
      <c r="AG39" s="261">
        <v>0</v>
      </c>
      <c r="AH39" s="723">
        <v>0</v>
      </c>
      <c r="AI39" s="753">
        <f t="shared" si="40"/>
        <v>0</v>
      </c>
      <c r="AJ39" s="261">
        <v>0</v>
      </c>
      <c r="AK39" s="723">
        <v>0</v>
      </c>
      <c r="AL39" s="753">
        <f t="shared" si="41"/>
        <v>0</v>
      </c>
      <c r="AM39" s="261">
        <v>0</v>
      </c>
      <c r="AN39" s="723">
        <v>0</v>
      </c>
      <c r="AO39" s="753">
        <f t="shared" si="42"/>
        <v>0</v>
      </c>
      <c r="AP39" s="261">
        <v>0</v>
      </c>
      <c r="AQ39" s="723">
        <v>0</v>
      </c>
      <c r="AR39" s="753">
        <f t="shared" si="43"/>
        <v>0</v>
      </c>
      <c r="AS39" s="261">
        <v>0</v>
      </c>
      <c r="AT39" s="723">
        <v>0</v>
      </c>
      <c r="AU39" s="1189">
        <f t="shared" si="44"/>
        <v>0</v>
      </c>
    </row>
    <row r="40" spans="1:47" ht="15" customHeight="1" x14ac:dyDescent="0.2">
      <c r="A40" s="30" t="s">
        <v>466</v>
      </c>
      <c r="B40" s="134" t="s">
        <v>442</v>
      </c>
      <c r="C40" s="261">
        <v>0</v>
      </c>
      <c r="D40" s="723">
        <v>0</v>
      </c>
      <c r="E40" s="753">
        <f t="shared" si="45"/>
        <v>0</v>
      </c>
      <c r="F40" s="261">
        <v>0</v>
      </c>
      <c r="G40" s="723">
        <v>0</v>
      </c>
      <c r="H40" s="753">
        <f>SUM(F40:G40)</f>
        <v>0</v>
      </c>
      <c r="I40" s="261">
        <v>0</v>
      </c>
      <c r="J40" s="723">
        <v>0</v>
      </c>
      <c r="K40" s="753">
        <f t="shared" si="34"/>
        <v>0</v>
      </c>
      <c r="L40" s="261">
        <v>0</v>
      </c>
      <c r="M40" s="723">
        <v>0</v>
      </c>
      <c r="N40" s="753">
        <f t="shared" si="35"/>
        <v>0</v>
      </c>
      <c r="O40" s="261">
        <v>0</v>
      </c>
      <c r="P40" s="723">
        <v>0</v>
      </c>
      <c r="Q40" s="753">
        <f t="shared" si="36"/>
        <v>0</v>
      </c>
      <c r="R40" s="261">
        <v>0</v>
      </c>
      <c r="S40" s="723">
        <v>0</v>
      </c>
      <c r="T40" s="753">
        <f t="shared" si="37"/>
        <v>0</v>
      </c>
      <c r="U40" s="261">
        <v>0</v>
      </c>
      <c r="V40" s="723">
        <v>0</v>
      </c>
      <c r="W40" s="756">
        <f t="shared" si="38"/>
        <v>0</v>
      </c>
      <c r="X40" s="711"/>
      <c r="Y40" s="30" t="s">
        <v>466</v>
      </c>
      <c r="Z40" s="134" t="s">
        <v>442</v>
      </c>
      <c r="AA40" s="261">
        <v>0</v>
      </c>
      <c r="AB40" s="723">
        <v>0</v>
      </c>
      <c r="AC40" s="753">
        <f t="shared" si="46"/>
        <v>0</v>
      </c>
      <c r="AD40" s="261">
        <v>0</v>
      </c>
      <c r="AE40" s="723">
        <v>0</v>
      </c>
      <c r="AF40" s="753">
        <f>SUM(AD40:AE40)</f>
        <v>0</v>
      </c>
      <c r="AG40" s="261">
        <v>0</v>
      </c>
      <c r="AH40" s="723">
        <v>0</v>
      </c>
      <c r="AI40" s="753">
        <f t="shared" si="40"/>
        <v>0</v>
      </c>
      <c r="AJ40" s="261">
        <v>0</v>
      </c>
      <c r="AK40" s="723">
        <v>0</v>
      </c>
      <c r="AL40" s="753">
        <f t="shared" si="41"/>
        <v>0</v>
      </c>
      <c r="AM40" s="261">
        <v>0</v>
      </c>
      <c r="AN40" s="723">
        <v>0</v>
      </c>
      <c r="AO40" s="753">
        <f t="shared" si="42"/>
        <v>0</v>
      </c>
      <c r="AP40" s="261">
        <v>0</v>
      </c>
      <c r="AQ40" s="723">
        <v>0</v>
      </c>
      <c r="AR40" s="753">
        <f t="shared" si="43"/>
        <v>0</v>
      </c>
      <c r="AS40" s="261">
        <v>0</v>
      </c>
      <c r="AT40" s="723">
        <v>0</v>
      </c>
      <c r="AU40" s="1189">
        <f t="shared" si="44"/>
        <v>0</v>
      </c>
    </row>
    <row r="41" spans="1:47" ht="15" customHeight="1" x14ac:dyDescent="0.2">
      <c r="A41" s="31" t="s">
        <v>467</v>
      </c>
      <c r="B41" s="135" t="s">
        <v>444</v>
      </c>
      <c r="C41" s="261">
        <v>0</v>
      </c>
      <c r="D41" s="724">
        <v>0</v>
      </c>
      <c r="E41" s="753">
        <f t="shared" si="45"/>
        <v>0</v>
      </c>
      <c r="F41" s="263">
        <v>0</v>
      </c>
      <c r="G41" s="724">
        <v>0</v>
      </c>
      <c r="H41" s="754">
        <f t="shared" si="33"/>
        <v>0</v>
      </c>
      <c r="I41" s="263">
        <v>0</v>
      </c>
      <c r="J41" s="724">
        <v>0</v>
      </c>
      <c r="K41" s="754">
        <f t="shared" si="34"/>
        <v>0</v>
      </c>
      <c r="L41" s="263">
        <v>0</v>
      </c>
      <c r="M41" s="724">
        <v>0</v>
      </c>
      <c r="N41" s="754">
        <f t="shared" si="35"/>
        <v>0</v>
      </c>
      <c r="O41" s="263">
        <v>0</v>
      </c>
      <c r="P41" s="724">
        <v>0</v>
      </c>
      <c r="Q41" s="754">
        <f t="shared" si="36"/>
        <v>0</v>
      </c>
      <c r="R41" s="263">
        <v>0</v>
      </c>
      <c r="S41" s="724">
        <v>0</v>
      </c>
      <c r="T41" s="754">
        <f t="shared" si="37"/>
        <v>0</v>
      </c>
      <c r="U41" s="263">
        <v>0</v>
      </c>
      <c r="V41" s="724">
        <v>0</v>
      </c>
      <c r="W41" s="757">
        <f t="shared" si="38"/>
        <v>0</v>
      </c>
      <c r="X41" s="711"/>
      <c r="Y41" s="31" t="s">
        <v>467</v>
      </c>
      <c r="Z41" s="135" t="s">
        <v>444</v>
      </c>
      <c r="AA41" s="261">
        <v>0</v>
      </c>
      <c r="AB41" s="724">
        <v>0</v>
      </c>
      <c r="AC41" s="753">
        <f t="shared" si="46"/>
        <v>0</v>
      </c>
      <c r="AD41" s="263">
        <v>0</v>
      </c>
      <c r="AE41" s="724">
        <v>0</v>
      </c>
      <c r="AF41" s="754">
        <f t="shared" ref="AF41" si="47">SUM(AD41:AE41)</f>
        <v>0</v>
      </c>
      <c r="AG41" s="263">
        <v>0</v>
      </c>
      <c r="AH41" s="724">
        <v>0</v>
      </c>
      <c r="AI41" s="754">
        <f t="shared" si="40"/>
        <v>0</v>
      </c>
      <c r="AJ41" s="263">
        <v>0</v>
      </c>
      <c r="AK41" s="724">
        <v>0</v>
      </c>
      <c r="AL41" s="754">
        <f t="shared" si="41"/>
        <v>0</v>
      </c>
      <c r="AM41" s="263">
        <v>0</v>
      </c>
      <c r="AN41" s="724">
        <v>0</v>
      </c>
      <c r="AO41" s="754">
        <f t="shared" si="42"/>
        <v>0</v>
      </c>
      <c r="AP41" s="263">
        <v>0</v>
      </c>
      <c r="AQ41" s="724">
        <v>0</v>
      </c>
      <c r="AR41" s="754">
        <f t="shared" si="43"/>
        <v>0</v>
      </c>
      <c r="AS41" s="263">
        <v>0</v>
      </c>
      <c r="AT41" s="724">
        <v>0</v>
      </c>
      <c r="AU41" s="1190">
        <f t="shared" si="44"/>
        <v>0</v>
      </c>
    </row>
    <row r="42" spans="1:47" ht="15" customHeight="1" x14ac:dyDescent="0.2">
      <c r="A42" s="33" t="s">
        <v>468</v>
      </c>
      <c r="B42" s="52" t="s">
        <v>489</v>
      </c>
      <c r="C42" s="258">
        <f t="shared" ref="C42:W42" si="48">SUM(C35:C41)</f>
        <v>0</v>
      </c>
      <c r="D42" s="725">
        <f t="shared" si="48"/>
        <v>0</v>
      </c>
      <c r="E42" s="721">
        <f>SUM(E35:E41)</f>
        <v>0</v>
      </c>
      <c r="F42" s="258">
        <f t="shared" si="48"/>
        <v>0</v>
      </c>
      <c r="G42" s="725">
        <f t="shared" si="48"/>
        <v>0</v>
      </c>
      <c r="H42" s="721">
        <f t="shared" si="48"/>
        <v>0</v>
      </c>
      <c r="I42" s="258">
        <f t="shared" si="48"/>
        <v>0</v>
      </c>
      <c r="J42" s="725">
        <f t="shared" si="48"/>
        <v>0</v>
      </c>
      <c r="K42" s="721">
        <f t="shared" si="48"/>
        <v>0</v>
      </c>
      <c r="L42" s="258">
        <f t="shared" si="48"/>
        <v>0</v>
      </c>
      <c r="M42" s="725">
        <f t="shared" si="48"/>
        <v>0</v>
      </c>
      <c r="N42" s="721">
        <f t="shared" si="48"/>
        <v>0</v>
      </c>
      <c r="O42" s="258">
        <f t="shared" si="48"/>
        <v>0</v>
      </c>
      <c r="P42" s="725">
        <f t="shared" si="48"/>
        <v>0</v>
      </c>
      <c r="Q42" s="721">
        <f t="shared" si="48"/>
        <v>0</v>
      </c>
      <c r="R42" s="258">
        <f t="shared" si="48"/>
        <v>0</v>
      </c>
      <c r="S42" s="725">
        <f t="shared" si="48"/>
        <v>0</v>
      </c>
      <c r="T42" s="721">
        <f t="shared" si="48"/>
        <v>0</v>
      </c>
      <c r="U42" s="258">
        <f t="shared" si="48"/>
        <v>0</v>
      </c>
      <c r="V42" s="725">
        <f t="shared" si="48"/>
        <v>0</v>
      </c>
      <c r="W42" s="746">
        <f t="shared" si="48"/>
        <v>0</v>
      </c>
      <c r="X42" s="711"/>
      <c r="Y42" s="33" t="s">
        <v>468</v>
      </c>
      <c r="Z42" s="52" t="s">
        <v>489</v>
      </c>
      <c r="AA42" s="258">
        <f t="shared" ref="AA42:AB42" si="49">SUM(AA35:AA41)</f>
        <v>0</v>
      </c>
      <c r="AB42" s="725">
        <f t="shared" si="49"/>
        <v>0</v>
      </c>
      <c r="AC42" s="721">
        <f>SUM(AC35:AC41)</f>
        <v>0</v>
      </c>
      <c r="AD42" s="258">
        <f t="shared" ref="AD42:AU42" si="50">SUM(AD35:AD41)</f>
        <v>0</v>
      </c>
      <c r="AE42" s="725">
        <f t="shared" si="50"/>
        <v>0</v>
      </c>
      <c r="AF42" s="721">
        <f t="shared" si="50"/>
        <v>0</v>
      </c>
      <c r="AG42" s="258">
        <f t="shared" si="50"/>
        <v>0</v>
      </c>
      <c r="AH42" s="725">
        <f t="shared" si="50"/>
        <v>0</v>
      </c>
      <c r="AI42" s="721">
        <f t="shared" si="50"/>
        <v>0</v>
      </c>
      <c r="AJ42" s="258">
        <f t="shared" si="50"/>
        <v>0</v>
      </c>
      <c r="AK42" s="725">
        <f t="shared" si="50"/>
        <v>0</v>
      </c>
      <c r="AL42" s="721">
        <f t="shared" si="50"/>
        <v>0</v>
      </c>
      <c r="AM42" s="258">
        <f t="shared" si="50"/>
        <v>0</v>
      </c>
      <c r="AN42" s="725">
        <f t="shared" si="50"/>
        <v>0</v>
      </c>
      <c r="AO42" s="721">
        <f t="shared" si="50"/>
        <v>0</v>
      </c>
      <c r="AP42" s="258">
        <f t="shared" si="50"/>
        <v>0</v>
      </c>
      <c r="AQ42" s="725">
        <f t="shared" si="50"/>
        <v>0</v>
      </c>
      <c r="AR42" s="721">
        <f t="shared" si="50"/>
        <v>0</v>
      </c>
      <c r="AS42" s="258">
        <f t="shared" si="50"/>
        <v>0</v>
      </c>
      <c r="AT42" s="725">
        <f t="shared" si="50"/>
        <v>0</v>
      </c>
      <c r="AU42" s="1191">
        <f t="shared" si="50"/>
        <v>0</v>
      </c>
    </row>
    <row r="43" spans="1:47" ht="15" customHeight="1" x14ac:dyDescent="0.2">
      <c r="A43" s="32"/>
      <c r="B43" s="42"/>
      <c r="C43" s="340"/>
      <c r="D43" s="340"/>
      <c r="E43" s="340"/>
      <c r="F43" s="340"/>
      <c r="G43" s="340"/>
      <c r="H43" s="340"/>
      <c r="I43" s="340"/>
      <c r="J43" s="340"/>
      <c r="K43" s="340"/>
      <c r="L43" s="340"/>
      <c r="M43" s="340"/>
      <c r="N43" s="340"/>
      <c r="O43" s="340"/>
      <c r="P43" s="340"/>
      <c r="Q43" s="340"/>
      <c r="R43" s="340"/>
      <c r="S43" s="340"/>
      <c r="T43" s="340"/>
      <c r="U43" s="340"/>
      <c r="V43" s="340"/>
      <c r="W43" s="340"/>
      <c r="X43" s="711"/>
      <c r="Y43" s="32"/>
      <c r="Z43" s="42"/>
      <c r="AA43" s="340"/>
      <c r="AB43" s="340"/>
      <c r="AC43" s="340"/>
      <c r="AD43" s="340"/>
      <c r="AE43" s="340"/>
      <c r="AF43" s="340"/>
      <c r="AG43" s="340"/>
      <c r="AH43" s="340"/>
      <c r="AI43" s="340"/>
      <c r="AJ43" s="340"/>
      <c r="AK43" s="340"/>
      <c r="AL43" s="340"/>
      <c r="AM43" s="340"/>
      <c r="AN43" s="340"/>
      <c r="AO43" s="340"/>
      <c r="AP43" s="340"/>
      <c r="AQ43" s="340"/>
      <c r="AR43" s="340"/>
      <c r="AS43" s="340"/>
      <c r="AT43" s="340"/>
      <c r="AU43" s="1193"/>
    </row>
    <row r="44" spans="1:47" ht="15" customHeight="1" x14ac:dyDescent="0.2">
      <c r="A44" s="33" t="s">
        <v>43</v>
      </c>
      <c r="B44" s="43" t="s">
        <v>490</v>
      </c>
      <c r="C44" s="710">
        <f>C32+C42</f>
        <v>0</v>
      </c>
      <c r="D44" s="726">
        <f>D32+D42</f>
        <v>0</v>
      </c>
      <c r="E44" s="216">
        <f>SUM(C44:D44)</f>
        <v>0</v>
      </c>
      <c r="F44" s="710">
        <f>F32+F42</f>
        <v>0</v>
      </c>
      <c r="G44" s="726">
        <f>G32+G42</f>
        <v>0</v>
      </c>
      <c r="H44" s="216">
        <f>SUM(F44:G44)</f>
        <v>0</v>
      </c>
      <c r="I44" s="710">
        <f>I32+I42</f>
        <v>0</v>
      </c>
      <c r="J44" s="726">
        <f>J32+J42</f>
        <v>0</v>
      </c>
      <c r="K44" s="216">
        <f>SUM(I44:J44)</f>
        <v>0</v>
      </c>
      <c r="L44" s="710">
        <f>L32+L42</f>
        <v>0</v>
      </c>
      <c r="M44" s="726">
        <f>M32+M42</f>
        <v>0</v>
      </c>
      <c r="N44" s="216">
        <f>SUM(L44:M44)</f>
        <v>0</v>
      </c>
      <c r="O44" s="710">
        <f>O32+O42</f>
        <v>0</v>
      </c>
      <c r="P44" s="726">
        <f>P32+P42</f>
        <v>0</v>
      </c>
      <c r="Q44" s="216">
        <f>SUM(O44:P44)</f>
        <v>0</v>
      </c>
      <c r="R44" s="710">
        <f>R32+R42</f>
        <v>0</v>
      </c>
      <c r="S44" s="726">
        <f>S32+S42</f>
        <v>0</v>
      </c>
      <c r="T44" s="216">
        <f>SUM(R44:S44)</f>
        <v>0</v>
      </c>
      <c r="U44" s="710">
        <f>U32+U42</f>
        <v>0</v>
      </c>
      <c r="V44" s="726">
        <f>V32+V42</f>
        <v>0</v>
      </c>
      <c r="W44" s="726">
        <f>SUM(U44:V44)</f>
        <v>0</v>
      </c>
      <c r="X44" s="711"/>
      <c r="Y44" s="33" t="s">
        <v>43</v>
      </c>
      <c r="Z44" s="43" t="s">
        <v>490</v>
      </c>
      <c r="AA44" s="710">
        <f>AA32+AA42</f>
        <v>0</v>
      </c>
      <c r="AB44" s="726">
        <f>AB32+AB42</f>
        <v>0</v>
      </c>
      <c r="AC44" s="216">
        <f>SUM(AA44:AB44)</f>
        <v>0</v>
      </c>
      <c r="AD44" s="710">
        <f>AD32+AD42</f>
        <v>0</v>
      </c>
      <c r="AE44" s="726">
        <f>AE32+AE42</f>
        <v>0</v>
      </c>
      <c r="AF44" s="216">
        <f>SUM(AD44:AE44)</f>
        <v>0</v>
      </c>
      <c r="AG44" s="710">
        <f>AG32+AG42</f>
        <v>0</v>
      </c>
      <c r="AH44" s="726">
        <f>AH32+AH42</f>
        <v>0</v>
      </c>
      <c r="AI44" s="216">
        <f>SUM(AG44:AH44)</f>
        <v>0</v>
      </c>
      <c r="AJ44" s="710">
        <f>AJ32+AJ42</f>
        <v>0</v>
      </c>
      <c r="AK44" s="726">
        <f>AK32+AK42</f>
        <v>0</v>
      </c>
      <c r="AL44" s="216">
        <f>SUM(AJ44:AK44)</f>
        <v>0</v>
      </c>
      <c r="AM44" s="710">
        <f>AM32+AM42</f>
        <v>0</v>
      </c>
      <c r="AN44" s="726">
        <f>AN32+AN42</f>
        <v>0</v>
      </c>
      <c r="AO44" s="216">
        <f>SUM(AM44:AN44)</f>
        <v>0</v>
      </c>
      <c r="AP44" s="710">
        <f>AP32+AP42</f>
        <v>0</v>
      </c>
      <c r="AQ44" s="726">
        <f>AQ32+AQ42</f>
        <v>0</v>
      </c>
      <c r="AR44" s="216">
        <f>SUM(AP44:AQ44)</f>
        <v>0</v>
      </c>
      <c r="AS44" s="710">
        <f>AS32+AS42</f>
        <v>0</v>
      </c>
      <c r="AT44" s="726">
        <f>AT32+AT42</f>
        <v>0</v>
      </c>
      <c r="AU44" s="216">
        <f>SUM(AS44:AT44)</f>
        <v>0</v>
      </c>
    </row>
    <row r="45" spans="1:47" ht="17.25" customHeight="1" x14ac:dyDescent="0.2">
      <c r="A45" s="1313"/>
      <c r="B45" s="1313"/>
      <c r="C45" s="1313"/>
      <c r="D45" s="1313"/>
      <c r="E45" s="1313"/>
      <c r="F45" s="1313"/>
      <c r="G45" s="1313"/>
      <c r="H45" s="1313"/>
      <c r="I45" s="1313"/>
      <c r="J45" s="1313"/>
      <c r="K45" s="1313"/>
      <c r="L45" s="1313"/>
      <c r="M45" s="1313"/>
      <c r="N45" s="1313"/>
      <c r="O45" s="1313"/>
      <c r="P45" s="1313"/>
      <c r="Q45" s="1313"/>
      <c r="R45" s="1313"/>
      <c r="S45" s="1313"/>
      <c r="T45" s="1313"/>
      <c r="U45" s="1313"/>
      <c r="V45" s="1313"/>
      <c r="W45" s="1313"/>
    </row>
    <row r="46" spans="1:47" ht="17.25" customHeight="1" x14ac:dyDescent="0.2"/>
    <row r="47" spans="1:47" s="6" customFormat="1" x14ac:dyDescent="0.2">
      <c r="C47" s="46"/>
      <c r="D47" s="46"/>
      <c r="E47" s="46"/>
      <c r="F47" s="46"/>
      <c r="G47" s="46"/>
      <c r="H47" s="46"/>
      <c r="I47" s="46"/>
      <c r="J47" s="46"/>
      <c r="K47" s="46"/>
      <c r="L47" s="46"/>
      <c r="M47" s="46"/>
      <c r="N47" s="46"/>
      <c r="O47" s="46"/>
      <c r="P47" s="46"/>
      <c r="Q47" s="46"/>
      <c r="R47" s="46"/>
      <c r="S47" s="46"/>
      <c r="T47" s="46"/>
      <c r="U47" s="46"/>
      <c r="V47" s="46"/>
      <c r="W47" s="46"/>
    </row>
  </sheetData>
  <mergeCells count="93">
    <mergeCell ref="AT8:AT10"/>
    <mergeCell ref="AU8:AU10"/>
    <mergeCell ref="AO8:AO10"/>
    <mergeCell ref="AP8:AP10"/>
    <mergeCell ref="AQ8:AQ10"/>
    <mergeCell ref="AR8:AR10"/>
    <mergeCell ref="AS8:AS10"/>
    <mergeCell ref="AJ8:AJ10"/>
    <mergeCell ref="AK8:AK10"/>
    <mergeCell ref="AL8:AL10"/>
    <mergeCell ref="AM8:AM10"/>
    <mergeCell ref="AN8:AN10"/>
    <mergeCell ref="AE8:AE10"/>
    <mergeCell ref="AF8:AF10"/>
    <mergeCell ref="AG8:AG10"/>
    <mergeCell ref="AH8:AH10"/>
    <mergeCell ref="AI8:AI10"/>
    <mergeCell ref="Y8:Z10"/>
    <mergeCell ref="AA8:AA10"/>
    <mergeCell ref="AB8:AB10"/>
    <mergeCell ref="AC8:AC10"/>
    <mergeCell ref="AD8:AD10"/>
    <mergeCell ref="AP6:AR6"/>
    <mergeCell ref="AS6:AU6"/>
    <mergeCell ref="AA7:AC7"/>
    <mergeCell ref="AD7:AF7"/>
    <mergeCell ref="AG7:AI7"/>
    <mergeCell ref="AJ7:AL7"/>
    <mergeCell ref="AM7:AO7"/>
    <mergeCell ref="AP7:AR7"/>
    <mergeCell ref="AS7:AU7"/>
    <mergeCell ref="AA6:AC6"/>
    <mergeCell ref="AD6:AF6"/>
    <mergeCell ref="AG6:AI6"/>
    <mergeCell ref="AJ6:AL6"/>
    <mergeCell ref="AM6:AO6"/>
    <mergeCell ref="Y4:Z5"/>
    <mergeCell ref="AA4:AF4"/>
    <mergeCell ref="AG4:AU4"/>
    <mergeCell ref="AA5:AC5"/>
    <mergeCell ref="AD5:AF5"/>
    <mergeCell ref="AG5:AI5"/>
    <mergeCell ref="AJ5:AL5"/>
    <mergeCell ref="AM5:AO5"/>
    <mergeCell ref="AP5:AR5"/>
    <mergeCell ref="AS5:AU5"/>
    <mergeCell ref="L8:L10"/>
    <mergeCell ref="M8:M10"/>
    <mergeCell ref="C6:E6"/>
    <mergeCell ref="F6:H6"/>
    <mergeCell ref="F7:H7"/>
    <mergeCell ref="D8:D10"/>
    <mergeCell ref="E8:E10"/>
    <mergeCell ref="C7:E7"/>
    <mergeCell ref="F8:F10"/>
    <mergeCell ref="G8:G10"/>
    <mergeCell ref="I6:K6"/>
    <mergeCell ref="I7:K7"/>
    <mergeCell ref="A45:W45"/>
    <mergeCell ref="N8:N10"/>
    <mergeCell ref="O8:O10"/>
    <mergeCell ref="P8:P10"/>
    <mergeCell ref="Q8:Q10"/>
    <mergeCell ref="R8:R10"/>
    <mergeCell ref="S8:S10"/>
    <mergeCell ref="T8:T10"/>
    <mergeCell ref="U8:U10"/>
    <mergeCell ref="V8:V10"/>
    <mergeCell ref="I8:I10"/>
    <mergeCell ref="J8:J10"/>
    <mergeCell ref="K8:K10"/>
    <mergeCell ref="H8:H10"/>
    <mergeCell ref="A8:B10"/>
    <mergeCell ref="C8:C10"/>
    <mergeCell ref="C4:H4"/>
    <mergeCell ref="U5:W5"/>
    <mergeCell ref="C5:E5"/>
    <mergeCell ref="I4:W4"/>
    <mergeCell ref="A4:B5"/>
    <mergeCell ref="O5:Q5"/>
    <mergeCell ref="F5:H5"/>
    <mergeCell ref="I5:K5"/>
    <mergeCell ref="O6:Q6"/>
    <mergeCell ref="O7:Q7"/>
    <mergeCell ref="L5:N5"/>
    <mergeCell ref="L6:N6"/>
    <mergeCell ref="L7:N7"/>
    <mergeCell ref="W8:W10"/>
    <mergeCell ref="U6:W6"/>
    <mergeCell ref="U7:W7"/>
    <mergeCell ref="R5:T5"/>
    <mergeCell ref="R6:T6"/>
    <mergeCell ref="R7:T7"/>
  </mergeCells>
  <conditionalFormatting sqref="C13:AU44">
    <cfRule type="cellIs" dxfId="153" priority="109" operator="equal">
      <formula>0</formula>
    </cfRule>
  </conditionalFormatting>
  <pageMargins left="0.70866141732283472" right="0.70866141732283472" top="0.74803149606299213" bottom="0.74803149606299213" header="0.31496062992125984" footer="0.31496062992125984"/>
  <pageSetup paperSize="9" scale="39" fitToWidth="2" fitToHeight="3" orientation="landscape" r:id="rId1"/>
  <colBreaks count="1" manualBreakCount="1">
    <brk id="24" max="4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6"/>
  <dimension ref="A1:U111"/>
  <sheetViews>
    <sheetView showGridLines="0" zoomScaleNormal="100" workbookViewId="0"/>
  </sheetViews>
  <sheetFormatPr defaultColWidth="9.140625" defaultRowHeight="12.75" x14ac:dyDescent="0.2"/>
  <cols>
    <col min="1" max="1" width="5.85546875" style="2" customWidth="1"/>
    <col min="2" max="2" width="59.42578125" style="1" customWidth="1"/>
    <col min="3" max="3" width="13.140625" style="1" customWidth="1"/>
    <col min="4" max="5" width="10.42578125" style="1" customWidth="1"/>
    <col min="6" max="6" width="17.85546875" style="1" bestFit="1" customWidth="1"/>
    <col min="7" max="7" width="14.85546875" style="1" customWidth="1"/>
    <col min="8" max="8" width="16.42578125" style="1" bestFit="1" customWidth="1"/>
    <col min="9" max="9" width="17" style="4" customWidth="1"/>
    <col min="10" max="10" width="15.85546875" style="1" bestFit="1" customWidth="1"/>
    <col min="11" max="12" width="9.140625" style="1"/>
    <col min="13" max="13" width="58.5703125" style="1" customWidth="1"/>
    <col min="14" max="21" width="14.5703125" style="1" customWidth="1"/>
    <col min="22" max="16384" width="9.140625" style="1"/>
  </cols>
  <sheetData>
    <row r="1" spans="1:21" ht="18" x14ac:dyDescent="0.25">
      <c r="A1" s="1160" t="s">
        <v>18</v>
      </c>
      <c r="L1" s="1160" t="s">
        <v>19</v>
      </c>
      <c r="T1" s="4"/>
    </row>
    <row r="2" spans="1:21" customFormat="1" ht="15" x14ac:dyDescent="0.25">
      <c r="A2" s="953"/>
      <c r="L2" s="953"/>
    </row>
    <row r="3" spans="1:21" ht="15" customHeight="1" x14ac:dyDescent="0.2">
      <c r="A3" s="954"/>
      <c r="L3" s="954"/>
      <c r="T3" s="4"/>
    </row>
    <row r="4" spans="1:21" ht="15.75" customHeight="1" x14ac:dyDescent="0.2">
      <c r="A4" s="1258" t="s">
        <v>491</v>
      </c>
      <c r="B4" s="1259"/>
      <c r="C4" s="1255" t="s">
        <v>308</v>
      </c>
      <c r="D4" s="1255"/>
      <c r="E4" s="1255"/>
      <c r="F4" s="1255"/>
      <c r="G4" s="1255"/>
      <c r="H4" s="1255"/>
      <c r="I4" s="1255"/>
      <c r="J4" s="1256"/>
      <c r="L4" s="1258" t="s">
        <v>492</v>
      </c>
      <c r="M4" s="1259"/>
      <c r="N4" s="1255" t="s">
        <v>308</v>
      </c>
      <c r="O4" s="1255"/>
      <c r="P4" s="1255"/>
      <c r="Q4" s="1255"/>
      <c r="R4" s="1255"/>
      <c r="S4" s="1255"/>
      <c r="T4" s="1255"/>
      <c r="U4" s="1256"/>
    </row>
    <row r="5" spans="1:21" ht="13.5" customHeight="1" x14ac:dyDescent="0.2">
      <c r="A5" s="1260"/>
      <c r="B5" s="1261"/>
      <c r="C5" s="119">
        <v>1</v>
      </c>
      <c r="D5" s="119">
        <v>2</v>
      </c>
      <c r="E5" s="119">
        <v>3</v>
      </c>
      <c r="F5" s="119">
        <v>4</v>
      </c>
      <c r="G5" s="119">
        <v>5</v>
      </c>
      <c r="H5" s="119">
        <v>6</v>
      </c>
      <c r="I5" s="120">
        <v>7</v>
      </c>
      <c r="J5" s="121">
        <v>8</v>
      </c>
      <c r="L5" s="1260"/>
      <c r="M5" s="1261"/>
      <c r="N5" s="119">
        <v>1</v>
      </c>
      <c r="O5" s="119">
        <v>2</v>
      </c>
      <c r="P5" s="119">
        <v>3</v>
      </c>
      <c r="Q5" s="119">
        <v>4</v>
      </c>
      <c r="R5" s="119">
        <v>5</v>
      </c>
      <c r="S5" s="119">
        <v>6</v>
      </c>
      <c r="T5" s="120">
        <v>7</v>
      </c>
      <c r="U5" s="121">
        <v>8</v>
      </c>
    </row>
    <row r="6" spans="1:21" ht="39.75" customHeight="1" x14ac:dyDescent="0.2">
      <c r="A6" s="100"/>
      <c r="B6" s="63"/>
      <c r="C6" s="105" t="s">
        <v>493</v>
      </c>
      <c r="D6" s="105" t="s">
        <v>494</v>
      </c>
      <c r="E6" s="105" t="s">
        <v>495</v>
      </c>
      <c r="F6" s="105" t="s">
        <v>53</v>
      </c>
      <c r="G6" s="105" t="s">
        <v>55</v>
      </c>
      <c r="H6" s="105" t="s">
        <v>57</v>
      </c>
      <c r="I6" s="105" t="s">
        <v>59</v>
      </c>
      <c r="J6" s="106" t="s">
        <v>61</v>
      </c>
      <c r="L6" s="100"/>
      <c r="M6" s="63"/>
      <c r="N6" s="105" t="s">
        <v>493</v>
      </c>
      <c r="O6" s="105" t="s">
        <v>494</v>
      </c>
      <c r="P6" s="105" t="s">
        <v>495</v>
      </c>
      <c r="Q6" s="105" t="s">
        <v>53</v>
      </c>
      <c r="R6" s="105" t="s">
        <v>55</v>
      </c>
      <c r="S6" s="105" t="s">
        <v>57</v>
      </c>
      <c r="T6" s="105" t="s">
        <v>59</v>
      </c>
      <c r="U6" s="106" t="s">
        <v>61</v>
      </c>
    </row>
    <row r="7" spans="1:21" ht="15" customHeight="1" x14ac:dyDescent="0.2">
      <c r="A7" s="34">
        <v>1</v>
      </c>
      <c r="B7" s="44" t="s">
        <v>334</v>
      </c>
      <c r="C7" s="415" t="s">
        <v>34</v>
      </c>
      <c r="D7" s="415" t="s">
        <v>34</v>
      </c>
      <c r="E7" s="415" t="s">
        <v>34</v>
      </c>
      <c r="F7" s="415" t="s">
        <v>34</v>
      </c>
      <c r="G7" s="415" t="s">
        <v>34</v>
      </c>
      <c r="H7" s="415" t="s">
        <v>34</v>
      </c>
      <c r="I7" s="415" t="s">
        <v>34</v>
      </c>
      <c r="J7" s="416" t="s">
        <v>34</v>
      </c>
      <c r="L7" s="34">
        <v>1</v>
      </c>
      <c r="M7" s="44" t="s">
        <v>334</v>
      </c>
      <c r="N7" s="415" t="s">
        <v>34</v>
      </c>
      <c r="O7" s="415" t="s">
        <v>34</v>
      </c>
      <c r="P7" s="415" t="s">
        <v>34</v>
      </c>
      <c r="Q7" s="415" t="s">
        <v>34</v>
      </c>
      <c r="R7" s="415" t="s">
        <v>34</v>
      </c>
      <c r="S7" s="415" t="s">
        <v>34</v>
      </c>
      <c r="T7" s="415" t="s">
        <v>34</v>
      </c>
      <c r="U7" s="416" t="s">
        <v>34</v>
      </c>
    </row>
    <row r="8" spans="1:21" ht="15" customHeight="1" x14ac:dyDescent="0.2">
      <c r="A8" s="7" t="s">
        <v>35</v>
      </c>
      <c r="B8" s="111" t="s">
        <v>335</v>
      </c>
      <c r="C8" s="222">
        <v>0</v>
      </c>
      <c r="D8" s="222">
        <v>0</v>
      </c>
      <c r="E8" s="223">
        <f>SUM(C8:D8)</f>
        <v>0</v>
      </c>
      <c r="F8" s="795">
        <v>0</v>
      </c>
      <c r="G8" s="222">
        <v>0</v>
      </c>
      <c r="H8" s="222">
        <v>0</v>
      </c>
      <c r="I8" s="795"/>
      <c r="J8" s="223">
        <f>SUM(E8,G8:H8)</f>
        <v>0</v>
      </c>
      <c r="L8" s="7" t="s">
        <v>35</v>
      </c>
      <c r="M8" s="111" t="s">
        <v>335</v>
      </c>
      <c r="N8" s="222">
        <v>0</v>
      </c>
      <c r="O8" s="222">
        <v>0</v>
      </c>
      <c r="P8" s="223">
        <f>SUM(N8:O8)</f>
        <v>0</v>
      </c>
      <c r="Q8" s="795">
        <v>0</v>
      </c>
      <c r="R8" s="222">
        <v>0</v>
      </c>
      <c r="S8" s="222">
        <v>0</v>
      </c>
      <c r="T8" s="795"/>
      <c r="U8" s="223">
        <f>SUM(P8,R8:S8)</f>
        <v>0</v>
      </c>
    </row>
    <row r="9" spans="1:21" ht="15" customHeight="1" x14ac:dyDescent="0.2">
      <c r="A9" s="9" t="s">
        <v>37</v>
      </c>
      <c r="B9" s="112" t="s">
        <v>336</v>
      </c>
      <c r="C9" s="227">
        <v>0</v>
      </c>
      <c r="D9" s="227">
        <v>0</v>
      </c>
      <c r="E9" s="228">
        <f t="shared" ref="E9:E52" si="0">SUM(C9:D9)</f>
        <v>0</v>
      </c>
      <c r="F9" s="796">
        <v>0</v>
      </c>
      <c r="G9" s="227">
        <v>0</v>
      </c>
      <c r="H9" s="227">
        <v>0</v>
      </c>
      <c r="I9" s="796"/>
      <c r="J9" s="228">
        <f t="shared" ref="J9:J52" si="1">SUM(E9,G9:H9)</f>
        <v>0</v>
      </c>
      <c r="L9" s="9" t="s">
        <v>37</v>
      </c>
      <c r="M9" s="112" t="s">
        <v>336</v>
      </c>
      <c r="N9" s="227">
        <v>0</v>
      </c>
      <c r="O9" s="227">
        <v>0</v>
      </c>
      <c r="P9" s="228">
        <f t="shared" ref="P9:P52" si="2">SUM(N9:O9)</f>
        <v>0</v>
      </c>
      <c r="Q9" s="796">
        <v>0</v>
      </c>
      <c r="R9" s="227">
        <v>0</v>
      </c>
      <c r="S9" s="227">
        <v>0</v>
      </c>
      <c r="T9" s="796"/>
      <c r="U9" s="228">
        <f t="shared" ref="U9:U50" si="3">SUM(P9,R9:S9)</f>
        <v>0</v>
      </c>
    </row>
    <row r="10" spans="1:21" ht="15" customHeight="1" x14ac:dyDescent="0.2">
      <c r="A10" s="9" t="s">
        <v>39</v>
      </c>
      <c r="B10" s="112" t="s">
        <v>337</v>
      </c>
      <c r="C10" s="227">
        <v>0</v>
      </c>
      <c r="D10" s="227">
        <v>0</v>
      </c>
      <c r="E10" s="228">
        <f t="shared" si="0"/>
        <v>0</v>
      </c>
      <c r="F10" s="796">
        <v>0</v>
      </c>
      <c r="G10" s="227">
        <v>0</v>
      </c>
      <c r="H10" s="227">
        <v>0</v>
      </c>
      <c r="I10" s="796"/>
      <c r="J10" s="228">
        <f t="shared" si="1"/>
        <v>0</v>
      </c>
      <c r="L10" s="9" t="s">
        <v>39</v>
      </c>
      <c r="M10" s="112" t="s">
        <v>337</v>
      </c>
      <c r="N10" s="227">
        <v>0</v>
      </c>
      <c r="O10" s="227">
        <v>0</v>
      </c>
      <c r="P10" s="228">
        <f t="shared" si="2"/>
        <v>0</v>
      </c>
      <c r="Q10" s="796">
        <v>0</v>
      </c>
      <c r="R10" s="227">
        <v>0</v>
      </c>
      <c r="S10" s="227">
        <v>0</v>
      </c>
      <c r="T10" s="796"/>
      <c r="U10" s="228">
        <f t="shared" si="3"/>
        <v>0</v>
      </c>
    </row>
    <row r="11" spans="1:21" ht="15" customHeight="1" x14ac:dyDescent="0.2">
      <c r="A11" s="9" t="s">
        <v>41</v>
      </c>
      <c r="B11" s="112" t="s">
        <v>338</v>
      </c>
      <c r="C11" s="227">
        <v>0</v>
      </c>
      <c r="D11" s="227">
        <v>0</v>
      </c>
      <c r="E11" s="228">
        <f t="shared" si="0"/>
        <v>0</v>
      </c>
      <c r="F11" s="796">
        <v>0</v>
      </c>
      <c r="G11" s="227">
        <v>0</v>
      </c>
      <c r="H11" s="227">
        <v>0</v>
      </c>
      <c r="I11" s="796"/>
      <c r="J11" s="228">
        <f t="shared" si="1"/>
        <v>0</v>
      </c>
      <c r="L11" s="9" t="s">
        <v>41</v>
      </c>
      <c r="M11" s="112" t="s">
        <v>338</v>
      </c>
      <c r="N11" s="227">
        <v>0</v>
      </c>
      <c r="O11" s="227">
        <v>0</v>
      </c>
      <c r="P11" s="228">
        <f t="shared" si="2"/>
        <v>0</v>
      </c>
      <c r="Q11" s="796">
        <v>0</v>
      </c>
      <c r="R11" s="227">
        <v>0</v>
      </c>
      <c r="S11" s="227">
        <v>0</v>
      </c>
      <c r="T11" s="796"/>
      <c r="U11" s="228">
        <f t="shared" si="3"/>
        <v>0</v>
      </c>
    </row>
    <row r="12" spans="1:21" ht="15" customHeight="1" x14ac:dyDescent="0.2">
      <c r="A12" s="9" t="s">
        <v>43</v>
      </c>
      <c r="B12" s="112" t="s">
        <v>339</v>
      </c>
      <c r="C12" s="227">
        <v>0</v>
      </c>
      <c r="D12" s="227">
        <v>0</v>
      </c>
      <c r="E12" s="228">
        <f t="shared" si="0"/>
        <v>0</v>
      </c>
      <c r="F12" s="796">
        <v>0</v>
      </c>
      <c r="G12" s="227">
        <v>0</v>
      </c>
      <c r="H12" s="227">
        <v>0</v>
      </c>
      <c r="I12" s="796"/>
      <c r="J12" s="228">
        <f t="shared" si="1"/>
        <v>0</v>
      </c>
      <c r="L12" s="9" t="s">
        <v>43</v>
      </c>
      <c r="M12" s="112" t="s">
        <v>339</v>
      </c>
      <c r="N12" s="227">
        <v>0</v>
      </c>
      <c r="O12" s="227">
        <v>0</v>
      </c>
      <c r="P12" s="228">
        <f t="shared" si="2"/>
        <v>0</v>
      </c>
      <c r="Q12" s="796">
        <v>0</v>
      </c>
      <c r="R12" s="227">
        <v>0</v>
      </c>
      <c r="S12" s="227">
        <v>0</v>
      </c>
      <c r="T12" s="796"/>
      <c r="U12" s="228">
        <f t="shared" si="3"/>
        <v>0</v>
      </c>
    </row>
    <row r="13" spans="1:21" ht="15" customHeight="1" x14ac:dyDescent="0.2">
      <c r="A13" s="9" t="s">
        <v>45</v>
      </c>
      <c r="B13" s="112" t="s">
        <v>340</v>
      </c>
      <c r="C13" s="227">
        <v>0</v>
      </c>
      <c r="D13" s="227">
        <v>0</v>
      </c>
      <c r="E13" s="228">
        <f t="shared" si="0"/>
        <v>0</v>
      </c>
      <c r="F13" s="796">
        <v>0</v>
      </c>
      <c r="G13" s="227">
        <v>0</v>
      </c>
      <c r="H13" s="227">
        <v>0</v>
      </c>
      <c r="I13" s="796"/>
      <c r="J13" s="228">
        <f t="shared" si="1"/>
        <v>0</v>
      </c>
      <c r="L13" s="9" t="s">
        <v>45</v>
      </c>
      <c r="M13" s="112" t="s">
        <v>340</v>
      </c>
      <c r="N13" s="227">
        <v>0</v>
      </c>
      <c r="O13" s="227">
        <v>0</v>
      </c>
      <c r="P13" s="228">
        <f t="shared" si="2"/>
        <v>0</v>
      </c>
      <c r="Q13" s="796">
        <v>0</v>
      </c>
      <c r="R13" s="227">
        <v>0</v>
      </c>
      <c r="S13" s="227">
        <v>0</v>
      </c>
      <c r="T13" s="796"/>
      <c r="U13" s="228">
        <f t="shared" si="3"/>
        <v>0</v>
      </c>
    </row>
    <row r="14" spans="1:21" ht="15" customHeight="1" x14ac:dyDescent="0.2">
      <c r="A14" s="9" t="s">
        <v>47</v>
      </c>
      <c r="B14" s="112" t="s">
        <v>341</v>
      </c>
      <c r="C14" s="227">
        <v>0</v>
      </c>
      <c r="D14" s="227">
        <v>0</v>
      </c>
      <c r="E14" s="228">
        <f t="shared" si="0"/>
        <v>0</v>
      </c>
      <c r="F14" s="796">
        <v>0</v>
      </c>
      <c r="G14" s="227">
        <v>0</v>
      </c>
      <c r="H14" s="227">
        <v>0</v>
      </c>
      <c r="I14" s="796"/>
      <c r="J14" s="228">
        <f t="shared" si="1"/>
        <v>0</v>
      </c>
      <c r="L14" s="9" t="s">
        <v>47</v>
      </c>
      <c r="M14" s="112" t="s">
        <v>341</v>
      </c>
      <c r="N14" s="227">
        <v>0</v>
      </c>
      <c r="O14" s="227">
        <v>0</v>
      </c>
      <c r="P14" s="228">
        <f t="shared" si="2"/>
        <v>0</v>
      </c>
      <c r="Q14" s="796">
        <v>0</v>
      </c>
      <c r="R14" s="227">
        <v>0</v>
      </c>
      <c r="S14" s="227">
        <v>0</v>
      </c>
      <c r="T14" s="796"/>
      <c r="U14" s="228">
        <f t="shared" si="3"/>
        <v>0</v>
      </c>
    </row>
    <row r="15" spans="1:21" ht="15" customHeight="1" x14ac:dyDescent="0.2">
      <c r="A15" s="9" t="s">
        <v>94</v>
      </c>
      <c r="B15" s="112" t="s">
        <v>342</v>
      </c>
      <c r="C15" s="227">
        <v>0</v>
      </c>
      <c r="D15" s="227">
        <v>0</v>
      </c>
      <c r="E15" s="228">
        <f t="shared" si="0"/>
        <v>0</v>
      </c>
      <c r="F15" s="796">
        <v>0</v>
      </c>
      <c r="G15" s="227">
        <v>0</v>
      </c>
      <c r="H15" s="227">
        <v>0</v>
      </c>
      <c r="I15" s="796"/>
      <c r="J15" s="228">
        <f t="shared" si="1"/>
        <v>0</v>
      </c>
      <c r="L15" s="9" t="s">
        <v>94</v>
      </c>
      <c r="M15" s="112" t="s">
        <v>342</v>
      </c>
      <c r="N15" s="227">
        <v>0</v>
      </c>
      <c r="O15" s="227">
        <v>0</v>
      </c>
      <c r="P15" s="228">
        <f t="shared" si="2"/>
        <v>0</v>
      </c>
      <c r="Q15" s="796">
        <v>0</v>
      </c>
      <c r="R15" s="227">
        <v>0</v>
      </c>
      <c r="S15" s="227">
        <v>0</v>
      </c>
      <c r="T15" s="796"/>
      <c r="U15" s="228">
        <f t="shared" si="3"/>
        <v>0</v>
      </c>
    </row>
    <row r="16" spans="1:21" ht="15" customHeight="1" x14ac:dyDescent="0.2">
      <c r="A16" s="9" t="s">
        <v>96</v>
      </c>
      <c r="B16" s="112" t="s">
        <v>343</v>
      </c>
      <c r="C16" s="227">
        <v>0</v>
      </c>
      <c r="D16" s="227">
        <v>0</v>
      </c>
      <c r="E16" s="228">
        <f t="shared" si="0"/>
        <v>0</v>
      </c>
      <c r="F16" s="796">
        <v>0</v>
      </c>
      <c r="G16" s="227">
        <v>0</v>
      </c>
      <c r="H16" s="227">
        <v>0</v>
      </c>
      <c r="I16" s="796"/>
      <c r="J16" s="228">
        <f t="shared" si="1"/>
        <v>0</v>
      </c>
      <c r="L16" s="9" t="s">
        <v>96</v>
      </c>
      <c r="M16" s="112" t="s">
        <v>343</v>
      </c>
      <c r="N16" s="227">
        <v>0</v>
      </c>
      <c r="O16" s="227">
        <v>0</v>
      </c>
      <c r="P16" s="228">
        <f t="shared" si="2"/>
        <v>0</v>
      </c>
      <c r="Q16" s="796">
        <v>0</v>
      </c>
      <c r="R16" s="227">
        <v>0</v>
      </c>
      <c r="S16" s="227">
        <v>0</v>
      </c>
      <c r="T16" s="796"/>
      <c r="U16" s="228">
        <f t="shared" si="3"/>
        <v>0</v>
      </c>
    </row>
    <row r="17" spans="1:21" ht="15" customHeight="1" x14ac:dyDescent="0.2">
      <c r="A17" s="9" t="s">
        <v>98</v>
      </c>
      <c r="B17" s="112" t="s">
        <v>344</v>
      </c>
      <c r="C17" s="227">
        <v>0</v>
      </c>
      <c r="D17" s="227">
        <v>0</v>
      </c>
      <c r="E17" s="228">
        <f t="shared" si="0"/>
        <v>0</v>
      </c>
      <c r="F17" s="796">
        <v>0</v>
      </c>
      <c r="G17" s="227">
        <v>0</v>
      </c>
      <c r="H17" s="227">
        <v>0</v>
      </c>
      <c r="I17" s="796"/>
      <c r="J17" s="228">
        <f t="shared" si="1"/>
        <v>0</v>
      </c>
      <c r="L17" s="9" t="s">
        <v>98</v>
      </c>
      <c r="M17" s="112" t="s">
        <v>344</v>
      </c>
      <c r="N17" s="227">
        <v>0</v>
      </c>
      <c r="O17" s="227">
        <v>0</v>
      </c>
      <c r="P17" s="228">
        <f t="shared" si="2"/>
        <v>0</v>
      </c>
      <c r="Q17" s="796">
        <v>0</v>
      </c>
      <c r="R17" s="227">
        <v>0</v>
      </c>
      <c r="S17" s="227">
        <v>0</v>
      </c>
      <c r="T17" s="796"/>
      <c r="U17" s="228">
        <f t="shared" si="3"/>
        <v>0</v>
      </c>
    </row>
    <row r="18" spans="1:21" ht="15" customHeight="1" x14ac:dyDescent="0.2">
      <c r="A18" s="9" t="s">
        <v>100</v>
      </c>
      <c r="B18" s="112" t="s">
        <v>345</v>
      </c>
      <c r="C18" s="227">
        <v>0</v>
      </c>
      <c r="D18" s="227">
        <v>0</v>
      </c>
      <c r="E18" s="228">
        <f t="shared" si="0"/>
        <v>0</v>
      </c>
      <c r="F18" s="796">
        <v>0</v>
      </c>
      <c r="G18" s="227">
        <v>0</v>
      </c>
      <c r="H18" s="227">
        <v>0</v>
      </c>
      <c r="I18" s="796"/>
      <c r="J18" s="228">
        <f t="shared" si="1"/>
        <v>0</v>
      </c>
      <c r="L18" s="9" t="s">
        <v>100</v>
      </c>
      <c r="M18" s="112" t="s">
        <v>345</v>
      </c>
      <c r="N18" s="227">
        <v>0</v>
      </c>
      <c r="O18" s="227">
        <v>0</v>
      </c>
      <c r="P18" s="228">
        <f t="shared" si="2"/>
        <v>0</v>
      </c>
      <c r="Q18" s="796">
        <v>0</v>
      </c>
      <c r="R18" s="227">
        <v>0</v>
      </c>
      <c r="S18" s="227">
        <v>0</v>
      </c>
      <c r="T18" s="796"/>
      <c r="U18" s="228">
        <f t="shared" si="3"/>
        <v>0</v>
      </c>
    </row>
    <row r="19" spans="1:21" ht="15" customHeight="1" x14ac:dyDescent="0.2">
      <c r="A19" s="9" t="s">
        <v>102</v>
      </c>
      <c r="B19" s="112" t="s">
        <v>346</v>
      </c>
      <c r="C19" s="227">
        <v>0</v>
      </c>
      <c r="D19" s="227">
        <v>0</v>
      </c>
      <c r="E19" s="228">
        <f t="shared" si="0"/>
        <v>0</v>
      </c>
      <c r="F19" s="796">
        <v>0</v>
      </c>
      <c r="G19" s="227">
        <v>0</v>
      </c>
      <c r="H19" s="227">
        <v>0</v>
      </c>
      <c r="I19" s="796"/>
      <c r="J19" s="228">
        <f t="shared" si="1"/>
        <v>0</v>
      </c>
      <c r="L19" s="9" t="s">
        <v>102</v>
      </c>
      <c r="M19" s="112" t="s">
        <v>346</v>
      </c>
      <c r="N19" s="227">
        <v>0</v>
      </c>
      <c r="O19" s="227">
        <v>0</v>
      </c>
      <c r="P19" s="228">
        <f t="shared" si="2"/>
        <v>0</v>
      </c>
      <c r="Q19" s="796">
        <v>0</v>
      </c>
      <c r="R19" s="227">
        <v>0</v>
      </c>
      <c r="S19" s="227">
        <v>0</v>
      </c>
      <c r="T19" s="796"/>
      <c r="U19" s="228">
        <f t="shared" si="3"/>
        <v>0</v>
      </c>
    </row>
    <row r="20" spans="1:21" ht="15" customHeight="1" x14ac:dyDescent="0.2">
      <c r="A20" s="9" t="s">
        <v>347</v>
      </c>
      <c r="B20" s="112" t="s">
        <v>348</v>
      </c>
      <c r="C20" s="227">
        <v>0</v>
      </c>
      <c r="D20" s="227">
        <v>0</v>
      </c>
      <c r="E20" s="228">
        <f t="shared" si="0"/>
        <v>0</v>
      </c>
      <c r="F20" s="796">
        <v>0</v>
      </c>
      <c r="G20" s="227">
        <v>0</v>
      </c>
      <c r="H20" s="227">
        <v>0</v>
      </c>
      <c r="I20" s="796"/>
      <c r="J20" s="228">
        <f t="shared" si="1"/>
        <v>0</v>
      </c>
      <c r="L20" s="9" t="s">
        <v>347</v>
      </c>
      <c r="M20" s="112" t="s">
        <v>348</v>
      </c>
      <c r="N20" s="227">
        <v>0</v>
      </c>
      <c r="O20" s="227">
        <v>0</v>
      </c>
      <c r="P20" s="228">
        <f t="shared" si="2"/>
        <v>0</v>
      </c>
      <c r="Q20" s="796">
        <v>0</v>
      </c>
      <c r="R20" s="227">
        <v>0</v>
      </c>
      <c r="S20" s="227">
        <v>0</v>
      </c>
      <c r="T20" s="796"/>
      <c r="U20" s="228">
        <f t="shared" si="3"/>
        <v>0</v>
      </c>
    </row>
    <row r="21" spans="1:21" ht="15" customHeight="1" x14ac:dyDescent="0.2">
      <c r="A21" s="9" t="s">
        <v>349</v>
      </c>
      <c r="B21" s="112" t="s">
        <v>350</v>
      </c>
      <c r="C21" s="227">
        <v>0</v>
      </c>
      <c r="D21" s="227">
        <v>0</v>
      </c>
      <c r="E21" s="228">
        <f t="shared" si="0"/>
        <v>0</v>
      </c>
      <c r="F21" s="796">
        <v>0</v>
      </c>
      <c r="G21" s="227">
        <v>0</v>
      </c>
      <c r="H21" s="227">
        <v>0</v>
      </c>
      <c r="I21" s="796"/>
      <c r="J21" s="228">
        <f t="shared" si="1"/>
        <v>0</v>
      </c>
      <c r="L21" s="9" t="s">
        <v>349</v>
      </c>
      <c r="M21" s="112" t="s">
        <v>350</v>
      </c>
      <c r="N21" s="227">
        <v>0</v>
      </c>
      <c r="O21" s="227">
        <v>0</v>
      </c>
      <c r="P21" s="228">
        <f t="shared" si="2"/>
        <v>0</v>
      </c>
      <c r="Q21" s="796">
        <v>0</v>
      </c>
      <c r="R21" s="227">
        <v>0</v>
      </c>
      <c r="S21" s="227">
        <v>0</v>
      </c>
      <c r="T21" s="796"/>
      <c r="U21" s="228">
        <f t="shared" si="3"/>
        <v>0</v>
      </c>
    </row>
    <row r="22" spans="1:21" ht="15" customHeight="1" x14ac:dyDescent="0.2">
      <c r="A22" s="9" t="s">
        <v>351</v>
      </c>
      <c r="B22" s="112" t="s">
        <v>352</v>
      </c>
      <c r="C22" s="227">
        <v>0</v>
      </c>
      <c r="D22" s="227">
        <v>0</v>
      </c>
      <c r="E22" s="228">
        <f t="shared" si="0"/>
        <v>0</v>
      </c>
      <c r="F22" s="796">
        <v>0</v>
      </c>
      <c r="G22" s="227">
        <v>0</v>
      </c>
      <c r="H22" s="227">
        <v>0</v>
      </c>
      <c r="I22" s="796"/>
      <c r="J22" s="228">
        <f t="shared" si="1"/>
        <v>0</v>
      </c>
      <c r="L22" s="9" t="s">
        <v>351</v>
      </c>
      <c r="M22" s="112" t="s">
        <v>352</v>
      </c>
      <c r="N22" s="227">
        <v>0</v>
      </c>
      <c r="O22" s="227">
        <v>0</v>
      </c>
      <c r="P22" s="228">
        <f t="shared" si="2"/>
        <v>0</v>
      </c>
      <c r="Q22" s="796">
        <v>0</v>
      </c>
      <c r="R22" s="227">
        <v>0</v>
      </c>
      <c r="S22" s="227">
        <v>0</v>
      </c>
      <c r="T22" s="796"/>
      <c r="U22" s="228">
        <f t="shared" si="3"/>
        <v>0</v>
      </c>
    </row>
    <row r="23" spans="1:21" ht="15" customHeight="1" x14ac:dyDescent="0.2">
      <c r="A23" s="9" t="s">
        <v>353</v>
      </c>
      <c r="B23" s="112" t="s">
        <v>354</v>
      </c>
      <c r="C23" s="227">
        <v>0</v>
      </c>
      <c r="D23" s="227">
        <v>0</v>
      </c>
      <c r="E23" s="228">
        <f t="shared" si="0"/>
        <v>0</v>
      </c>
      <c r="F23" s="796">
        <v>0</v>
      </c>
      <c r="G23" s="227">
        <v>0</v>
      </c>
      <c r="H23" s="227">
        <v>0</v>
      </c>
      <c r="I23" s="796"/>
      <c r="J23" s="228">
        <f t="shared" si="1"/>
        <v>0</v>
      </c>
      <c r="L23" s="9" t="s">
        <v>353</v>
      </c>
      <c r="M23" s="112" t="s">
        <v>354</v>
      </c>
      <c r="N23" s="227">
        <v>0</v>
      </c>
      <c r="O23" s="227">
        <v>0</v>
      </c>
      <c r="P23" s="228">
        <f t="shared" si="2"/>
        <v>0</v>
      </c>
      <c r="Q23" s="796">
        <v>0</v>
      </c>
      <c r="R23" s="227">
        <v>0</v>
      </c>
      <c r="S23" s="227">
        <v>0</v>
      </c>
      <c r="T23" s="796"/>
      <c r="U23" s="228">
        <f t="shared" si="3"/>
        <v>0</v>
      </c>
    </row>
    <row r="24" spans="1:21" ht="15" customHeight="1" x14ac:dyDescent="0.2">
      <c r="A24" s="9" t="s">
        <v>355</v>
      </c>
      <c r="B24" s="112" t="s">
        <v>356</v>
      </c>
      <c r="C24" s="227">
        <v>0</v>
      </c>
      <c r="D24" s="227">
        <v>0</v>
      </c>
      <c r="E24" s="228">
        <f t="shared" si="0"/>
        <v>0</v>
      </c>
      <c r="F24" s="796">
        <v>0</v>
      </c>
      <c r="G24" s="227">
        <v>0</v>
      </c>
      <c r="H24" s="227">
        <v>0</v>
      </c>
      <c r="I24" s="796"/>
      <c r="J24" s="228">
        <f t="shared" si="1"/>
        <v>0</v>
      </c>
      <c r="L24" s="9" t="s">
        <v>355</v>
      </c>
      <c r="M24" s="112" t="s">
        <v>356</v>
      </c>
      <c r="N24" s="227">
        <v>0</v>
      </c>
      <c r="O24" s="227">
        <v>0</v>
      </c>
      <c r="P24" s="228">
        <f t="shared" si="2"/>
        <v>0</v>
      </c>
      <c r="Q24" s="796">
        <v>0</v>
      </c>
      <c r="R24" s="227">
        <v>0</v>
      </c>
      <c r="S24" s="227">
        <v>0</v>
      </c>
      <c r="T24" s="796"/>
      <c r="U24" s="228">
        <f t="shared" si="3"/>
        <v>0</v>
      </c>
    </row>
    <row r="25" spans="1:21" ht="15" customHeight="1" x14ac:dyDescent="0.2">
      <c r="A25" s="9" t="s">
        <v>357</v>
      </c>
      <c r="B25" s="112" t="s">
        <v>358</v>
      </c>
      <c r="C25" s="227">
        <v>0</v>
      </c>
      <c r="D25" s="227">
        <v>0</v>
      </c>
      <c r="E25" s="228">
        <f t="shared" si="0"/>
        <v>0</v>
      </c>
      <c r="F25" s="796">
        <v>0</v>
      </c>
      <c r="G25" s="227">
        <v>0</v>
      </c>
      <c r="H25" s="227">
        <v>0</v>
      </c>
      <c r="I25" s="796"/>
      <c r="J25" s="228">
        <f t="shared" si="1"/>
        <v>0</v>
      </c>
      <c r="L25" s="9" t="s">
        <v>357</v>
      </c>
      <c r="M25" s="112" t="s">
        <v>358</v>
      </c>
      <c r="N25" s="227">
        <v>0</v>
      </c>
      <c r="O25" s="227">
        <v>0</v>
      </c>
      <c r="P25" s="228">
        <f t="shared" si="2"/>
        <v>0</v>
      </c>
      <c r="Q25" s="796">
        <v>0</v>
      </c>
      <c r="R25" s="227">
        <v>0</v>
      </c>
      <c r="S25" s="227">
        <v>0</v>
      </c>
      <c r="T25" s="796"/>
      <c r="U25" s="228">
        <f t="shared" si="3"/>
        <v>0</v>
      </c>
    </row>
    <row r="26" spans="1:21" ht="15" customHeight="1" x14ac:dyDescent="0.2">
      <c r="A26" s="9" t="s">
        <v>359</v>
      </c>
      <c r="B26" s="112" t="s">
        <v>360</v>
      </c>
      <c r="C26" s="227">
        <v>0</v>
      </c>
      <c r="D26" s="227">
        <v>0</v>
      </c>
      <c r="E26" s="228">
        <f t="shared" si="0"/>
        <v>0</v>
      </c>
      <c r="F26" s="796">
        <v>0</v>
      </c>
      <c r="G26" s="227">
        <v>0</v>
      </c>
      <c r="H26" s="227">
        <v>0</v>
      </c>
      <c r="I26" s="796"/>
      <c r="J26" s="228">
        <f t="shared" si="1"/>
        <v>0</v>
      </c>
      <c r="L26" s="9" t="s">
        <v>359</v>
      </c>
      <c r="M26" s="112" t="s">
        <v>360</v>
      </c>
      <c r="N26" s="227">
        <v>0</v>
      </c>
      <c r="O26" s="227">
        <v>0</v>
      </c>
      <c r="P26" s="228">
        <f t="shared" si="2"/>
        <v>0</v>
      </c>
      <c r="Q26" s="796">
        <v>0</v>
      </c>
      <c r="R26" s="227">
        <v>0</v>
      </c>
      <c r="S26" s="227">
        <v>0</v>
      </c>
      <c r="T26" s="796"/>
      <c r="U26" s="228">
        <f t="shared" si="3"/>
        <v>0</v>
      </c>
    </row>
    <row r="27" spans="1:21" ht="15" customHeight="1" x14ac:dyDescent="0.2">
      <c r="A27" s="9" t="s">
        <v>361</v>
      </c>
      <c r="B27" s="112" t="s">
        <v>362</v>
      </c>
      <c r="C27" s="227">
        <v>0</v>
      </c>
      <c r="D27" s="227">
        <v>0</v>
      </c>
      <c r="E27" s="228">
        <f t="shared" si="0"/>
        <v>0</v>
      </c>
      <c r="F27" s="796">
        <v>0</v>
      </c>
      <c r="G27" s="227">
        <v>0</v>
      </c>
      <c r="H27" s="227">
        <v>0</v>
      </c>
      <c r="I27" s="796"/>
      <c r="J27" s="228">
        <f t="shared" si="1"/>
        <v>0</v>
      </c>
      <c r="L27" s="9" t="s">
        <v>361</v>
      </c>
      <c r="M27" s="112" t="s">
        <v>362</v>
      </c>
      <c r="N27" s="227">
        <v>0</v>
      </c>
      <c r="O27" s="227">
        <v>0</v>
      </c>
      <c r="P27" s="228">
        <f t="shared" si="2"/>
        <v>0</v>
      </c>
      <c r="Q27" s="796">
        <v>0</v>
      </c>
      <c r="R27" s="227">
        <v>0</v>
      </c>
      <c r="S27" s="227">
        <v>0</v>
      </c>
      <c r="T27" s="796"/>
      <c r="U27" s="228">
        <f t="shared" si="3"/>
        <v>0</v>
      </c>
    </row>
    <row r="28" spans="1:21" ht="15" customHeight="1" x14ac:dyDescent="0.2">
      <c r="A28" s="9" t="s">
        <v>363</v>
      </c>
      <c r="B28" s="112" t="s">
        <v>364</v>
      </c>
      <c r="C28" s="227">
        <v>0</v>
      </c>
      <c r="D28" s="227">
        <v>0</v>
      </c>
      <c r="E28" s="228">
        <f t="shared" si="0"/>
        <v>0</v>
      </c>
      <c r="F28" s="796">
        <v>0</v>
      </c>
      <c r="G28" s="227">
        <v>0</v>
      </c>
      <c r="H28" s="227">
        <v>0</v>
      </c>
      <c r="I28" s="796"/>
      <c r="J28" s="228">
        <f t="shared" si="1"/>
        <v>0</v>
      </c>
      <c r="L28" s="9" t="s">
        <v>363</v>
      </c>
      <c r="M28" s="112" t="s">
        <v>364</v>
      </c>
      <c r="N28" s="227">
        <v>0</v>
      </c>
      <c r="O28" s="227">
        <v>0</v>
      </c>
      <c r="P28" s="228">
        <f t="shared" si="2"/>
        <v>0</v>
      </c>
      <c r="Q28" s="796">
        <v>0</v>
      </c>
      <c r="R28" s="227">
        <v>0</v>
      </c>
      <c r="S28" s="227">
        <v>0</v>
      </c>
      <c r="T28" s="796"/>
      <c r="U28" s="228">
        <f t="shared" si="3"/>
        <v>0</v>
      </c>
    </row>
    <row r="29" spans="1:21" ht="15" customHeight="1" x14ac:dyDescent="0.2">
      <c r="A29" s="9" t="s">
        <v>365</v>
      </c>
      <c r="B29" s="112" t="s">
        <v>366</v>
      </c>
      <c r="C29" s="227">
        <v>0</v>
      </c>
      <c r="D29" s="227">
        <v>0</v>
      </c>
      <c r="E29" s="228">
        <f t="shared" si="0"/>
        <v>0</v>
      </c>
      <c r="F29" s="796">
        <v>0</v>
      </c>
      <c r="G29" s="227">
        <v>0</v>
      </c>
      <c r="H29" s="227">
        <v>0</v>
      </c>
      <c r="I29" s="796"/>
      <c r="J29" s="228">
        <f t="shared" si="1"/>
        <v>0</v>
      </c>
      <c r="L29" s="9" t="s">
        <v>365</v>
      </c>
      <c r="M29" s="112" t="s">
        <v>366</v>
      </c>
      <c r="N29" s="227">
        <v>0</v>
      </c>
      <c r="O29" s="227">
        <v>0</v>
      </c>
      <c r="P29" s="228">
        <f t="shared" si="2"/>
        <v>0</v>
      </c>
      <c r="Q29" s="796">
        <v>0</v>
      </c>
      <c r="R29" s="227">
        <v>0</v>
      </c>
      <c r="S29" s="227">
        <v>0</v>
      </c>
      <c r="T29" s="796"/>
      <c r="U29" s="228">
        <f t="shared" si="3"/>
        <v>0</v>
      </c>
    </row>
    <row r="30" spans="1:21" ht="15" customHeight="1" x14ac:dyDescent="0.2">
      <c r="A30" s="9" t="s">
        <v>367</v>
      </c>
      <c r="B30" s="112" t="s">
        <v>368</v>
      </c>
      <c r="C30" s="227">
        <v>0</v>
      </c>
      <c r="D30" s="227">
        <v>0</v>
      </c>
      <c r="E30" s="228">
        <f t="shared" si="0"/>
        <v>0</v>
      </c>
      <c r="F30" s="796">
        <v>0</v>
      </c>
      <c r="G30" s="227">
        <v>0</v>
      </c>
      <c r="H30" s="227">
        <v>0</v>
      </c>
      <c r="I30" s="796"/>
      <c r="J30" s="228">
        <f t="shared" si="1"/>
        <v>0</v>
      </c>
      <c r="L30" s="9" t="s">
        <v>367</v>
      </c>
      <c r="M30" s="112" t="s">
        <v>368</v>
      </c>
      <c r="N30" s="227">
        <v>0</v>
      </c>
      <c r="O30" s="227">
        <v>0</v>
      </c>
      <c r="P30" s="228">
        <f t="shared" si="2"/>
        <v>0</v>
      </c>
      <c r="Q30" s="796">
        <v>0</v>
      </c>
      <c r="R30" s="227">
        <v>0</v>
      </c>
      <c r="S30" s="227">
        <v>0</v>
      </c>
      <c r="T30" s="796"/>
      <c r="U30" s="228">
        <f t="shared" si="3"/>
        <v>0</v>
      </c>
    </row>
    <row r="31" spans="1:21" ht="15" customHeight="1" x14ac:dyDescent="0.2">
      <c r="A31" s="9" t="s">
        <v>369</v>
      </c>
      <c r="B31" s="112" t="s">
        <v>370</v>
      </c>
      <c r="C31" s="227">
        <v>0</v>
      </c>
      <c r="D31" s="227">
        <v>0</v>
      </c>
      <c r="E31" s="228">
        <f t="shared" si="0"/>
        <v>0</v>
      </c>
      <c r="F31" s="796">
        <v>0</v>
      </c>
      <c r="G31" s="227">
        <v>0</v>
      </c>
      <c r="H31" s="227">
        <v>0</v>
      </c>
      <c r="I31" s="796"/>
      <c r="J31" s="228">
        <f t="shared" si="1"/>
        <v>0</v>
      </c>
      <c r="L31" s="9" t="s">
        <v>369</v>
      </c>
      <c r="M31" s="112" t="s">
        <v>370</v>
      </c>
      <c r="N31" s="227">
        <v>0</v>
      </c>
      <c r="O31" s="227">
        <v>0</v>
      </c>
      <c r="P31" s="228">
        <f t="shared" si="2"/>
        <v>0</v>
      </c>
      <c r="Q31" s="796">
        <v>0</v>
      </c>
      <c r="R31" s="227">
        <v>0</v>
      </c>
      <c r="S31" s="227">
        <v>0</v>
      </c>
      <c r="T31" s="796"/>
      <c r="U31" s="228">
        <f t="shared" si="3"/>
        <v>0</v>
      </c>
    </row>
    <row r="32" spans="1:21" ht="15" customHeight="1" x14ac:dyDescent="0.2">
      <c r="A32" s="9" t="s">
        <v>371</v>
      </c>
      <c r="B32" s="112" t="s">
        <v>372</v>
      </c>
      <c r="C32" s="227">
        <v>0</v>
      </c>
      <c r="D32" s="227">
        <v>0</v>
      </c>
      <c r="E32" s="228">
        <f t="shared" si="0"/>
        <v>0</v>
      </c>
      <c r="F32" s="796">
        <v>0</v>
      </c>
      <c r="G32" s="227">
        <v>0</v>
      </c>
      <c r="H32" s="227">
        <v>0</v>
      </c>
      <c r="I32" s="796"/>
      <c r="J32" s="228">
        <f t="shared" si="1"/>
        <v>0</v>
      </c>
      <c r="L32" s="9" t="s">
        <v>371</v>
      </c>
      <c r="M32" s="112" t="s">
        <v>372</v>
      </c>
      <c r="N32" s="227">
        <v>0</v>
      </c>
      <c r="O32" s="227">
        <v>0</v>
      </c>
      <c r="P32" s="228">
        <f t="shared" si="2"/>
        <v>0</v>
      </c>
      <c r="Q32" s="796">
        <v>0</v>
      </c>
      <c r="R32" s="227">
        <v>0</v>
      </c>
      <c r="S32" s="227">
        <v>0</v>
      </c>
      <c r="T32" s="796"/>
      <c r="U32" s="228">
        <f t="shared" si="3"/>
        <v>0</v>
      </c>
    </row>
    <row r="33" spans="1:21" ht="15" customHeight="1" x14ac:dyDescent="0.2">
      <c r="A33" s="9" t="s">
        <v>373</v>
      </c>
      <c r="B33" s="112" t="s">
        <v>374</v>
      </c>
      <c r="C33" s="227">
        <v>0</v>
      </c>
      <c r="D33" s="227">
        <v>0</v>
      </c>
      <c r="E33" s="228">
        <f t="shared" si="0"/>
        <v>0</v>
      </c>
      <c r="F33" s="796">
        <v>0</v>
      </c>
      <c r="G33" s="227">
        <v>0</v>
      </c>
      <c r="H33" s="227">
        <v>0</v>
      </c>
      <c r="I33" s="796"/>
      <c r="J33" s="228">
        <f t="shared" si="1"/>
        <v>0</v>
      </c>
      <c r="L33" s="9" t="s">
        <v>373</v>
      </c>
      <c r="M33" s="112" t="s">
        <v>374</v>
      </c>
      <c r="N33" s="227">
        <v>0</v>
      </c>
      <c r="O33" s="227">
        <v>0</v>
      </c>
      <c r="P33" s="228">
        <f t="shared" si="2"/>
        <v>0</v>
      </c>
      <c r="Q33" s="796">
        <v>0</v>
      </c>
      <c r="R33" s="227">
        <v>0</v>
      </c>
      <c r="S33" s="227">
        <v>0</v>
      </c>
      <c r="T33" s="796"/>
      <c r="U33" s="228">
        <f t="shared" si="3"/>
        <v>0</v>
      </c>
    </row>
    <row r="34" spans="1:21" ht="15" customHeight="1" x14ac:dyDescent="0.2">
      <c r="A34" s="9" t="s">
        <v>375</v>
      </c>
      <c r="B34" s="112" t="s">
        <v>376</v>
      </c>
      <c r="C34" s="227">
        <v>0</v>
      </c>
      <c r="D34" s="227">
        <v>0</v>
      </c>
      <c r="E34" s="228">
        <f t="shared" si="0"/>
        <v>0</v>
      </c>
      <c r="F34" s="796">
        <v>0</v>
      </c>
      <c r="G34" s="227">
        <v>0</v>
      </c>
      <c r="H34" s="227">
        <v>0</v>
      </c>
      <c r="I34" s="796"/>
      <c r="J34" s="228">
        <f t="shared" si="1"/>
        <v>0</v>
      </c>
      <c r="L34" s="9" t="s">
        <v>375</v>
      </c>
      <c r="M34" s="112" t="s">
        <v>376</v>
      </c>
      <c r="N34" s="227">
        <v>0</v>
      </c>
      <c r="O34" s="227">
        <v>0</v>
      </c>
      <c r="P34" s="228">
        <f t="shared" si="2"/>
        <v>0</v>
      </c>
      <c r="Q34" s="796">
        <v>0</v>
      </c>
      <c r="R34" s="227">
        <v>0</v>
      </c>
      <c r="S34" s="227">
        <v>0</v>
      </c>
      <c r="T34" s="796"/>
      <c r="U34" s="228">
        <f t="shared" si="3"/>
        <v>0</v>
      </c>
    </row>
    <row r="35" spans="1:21" ht="15" customHeight="1" x14ac:dyDescent="0.2">
      <c r="A35" s="9" t="s">
        <v>377</v>
      </c>
      <c r="B35" s="112" t="s">
        <v>378</v>
      </c>
      <c r="C35" s="227">
        <v>0</v>
      </c>
      <c r="D35" s="227">
        <v>0</v>
      </c>
      <c r="E35" s="228">
        <f t="shared" si="0"/>
        <v>0</v>
      </c>
      <c r="F35" s="796">
        <v>0</v>
      </c>
      <c r="G35" s="227">
        <v>0</v>
      </c>
      <c r="H35" s="227">
        <v>0</v>
      </c>
      <c r="I35" s="796"/>
      <c r="J35" s="228">
        <f t="shared" si="1"/>
        <v>0</v>
      </c>
      <c r="L35" s="9" t="s">
        <v>377</v>
      </c>
      <c r="M35" s="112" t="s">
        <v>378</v>
      </c>
      <c r="N35" s="227">
        <v>0</v>
      </c>
      <c r="O35" s="227">
        <v>0</v>
      </c>
      <c r="P35" s="228">
        <f t="shared" si="2"/>
        <v>0</v>
      </c>
      <c r="Q35" s="796">
        <v>0</v>
      </c>
      <c r="R35" s="227">
        <v>0</v>
      </c>
      <c r="S35" s="227">
        <v>0</v>
      </c>
      <c r="T35" s="796"/>
      <c r="U35" s="228">
        <f t="shared" si="3"/>
        <v>0</v>
      </c>
    </row>
    <row r="36" spans="1:21" ht="15" customHeight="1" x14ac:dyDescent="0.2">
      <c r="A36" s="9" t="s">
        <v>379</v>
      </c>
      <c r="B36" s="112" t="s">
        <v>380</v>
      </c>
      <c r="C36" s="227">
        <v>0</v>
      </c>
      <c r="D36" s="227">
        <v>0</v>
      </c>
      <c r="E36" s="228">
        <f t="shared" si="0"/>
        <v>0</v>
      </c>
      <c r="F36" s="796">
        <v>0</v>
      </c>
      <c r="G36" s="227">
        <v>0</v>
      </c>
      <c r="H36" s="227">
        <v>0</v>
      </c>
      <c r="I36" s="796"/>
      <c r="J36" s="228">
        <f t="shared" si="1"/>
        <v>0</v>
      </c>
      <c r="L36" s="9" t="s">
        <v>379</v>
      </c>
      <c r="M36" s="112" t="s">
        <v>380</v>
      </c>
      <c r="N36" s="227">
        <v>0</v>
      </c>
      <c r="O36" s="227">
        <v>0</v>
      </c>
      <c r="P36" s="228">
        <f t="shared" si="2"/>
        <v>0</v>
      </c>
      <c r="Q36" s="796">
        <v>0</v>
      </c>
      <c r="R36" s="227">
        <v>0</v>
      </c>
      <c r="S36" s="227">
        <v>0</v>
      </c>
      <c r="T36" s="796"/>
      <c r="U36" s="228">
        <f t="shared" si="3"/>
        <v>0</v>
      </c>
    </row>
    <row r="37" spans="1:21" ht="15" customHeight="1" x14ac:dyDescent="0.2">
      <c r="A37" s="9" t="s">
        <v>381</v>
      </c>
      <c r="B37" s="112" t="s">
        <v>382</v>
      </c>
      <c r="C37" s="227">
        <v>0</v>
      </c>
      <c r="D37" s="227">
        <v>0</v>
      </c>
      <c r="E37" s="228">
        <f t="shared" si="0"/>
        <v>0</v>
      </c>
      <c r="F37" s="796">
        <v>0</v>
      </c>
      <c r="G37" s="227">
        <v>0</v>
      </c>
      <c r="H37" s="227">
        <v>0</v>
      </c>
      <c r="I37" s="796"/>
      <c r="J37" s="228">
        <f t="shared" si="1"/>
        <v>0</v>
      </c>
      <c r="L37" s="9" t="s">
        <v>381</v>
      </c>
      <c r="M37" s="112" t="s">
        <v>382</v>
      </c>
      <c r="N37" s="227">
        <v>0</v>
      </c>
      <c r="O37" s="227">
        <v>0</v>
      </c>
      <c r="P37" s="228">
        <f t="shared" si="2"/>
        <v>0</v>
      </c>
      <c r="Q37" s="796">
        <v>0</v>
      </c>
      <c r="R37" s="227">
        <v>0</v>
      </c>
      <c r="S37" s="227">
        <v>0</v>
      </c>
      <c r="T37" s="796"/>
      <c r="U37" s="228">
        <f t="shared" si="3"/>
        <v>0</v>
      </c>
    </row>
    <row r="38" spans="1:21" ht="15" customHeight="1" x14ac:dyDescent="0.2">
      <c r="A38" s="9" t="s">
        <v>383</v>
      </c>
      <c r="B38" s="112" t="s">
        <v>384</v>
      </c>
      <c r="C38" s="227">
        <v>0</v>
      </c>
      <c r="D38" s="227">
        <v>0</v>
      </c>
      <c r="E38" s="228">
        <f t="shared" si="0"/>
        <v>0</v>
      </c>
      <c r="F38" s="796">
        <v>0</v>
      </c>
      <c r="G38" s="227">
        <v>0</v>
      </c>
      <c r="H38" s="227">
        <v>0</v>
      </c>
      <c r="I38" s="796"/>
      <c r="J38" s="228">
        <f t="shared" si="1"/>
        <v>0</v>
      </c>
      <c r="L38" s="9" t="s">
        <v>383</v>
      </c>
      <c r="M38" s="112" t="s">
        <v>384</v>
      </c>
      <c r="N38" s="227">
        <v>0</v>
      </c>
      <c r="O38" s="227">
        <v>0</v>
      </c>
      <c r="P38" s="228">
        <f t="shared" si="2"/>
        <v>0</v>
      </c>
      <c r="Q38" s="796">
        <v>0</v>
      </c>
      <c r="R38" s="227">
        <v>0</v>
      </c>
      <c r="S38" s="227">
        <v>0</v>
      </c>
      <c r="T38" s="796"/>
      <c r="U38" s="228">
        <f t="shared" si="3"/>
        <v>0</v>
      </c>
    </row>
    <row r="39" spans="1:21" ht="15" customHeight="1" x14ac:dyDescent="0.2">
      <c r="A39" s="9" t="s">
        <v>385</v>
      </c>
      <c r="B39" s="112" t="s">
        <v>386</v>
      </c>
      <c r="C39" s="227">
        <v>0</v>
      </c>
      <c r="D39" s="227">
        <v>0</v>
      </c>
      <c r="E39" s="228">
        <f t="shared" si="0"/>
        <v>0</v>
      </c>
      <c r="F39" s="796">
        <v>0</v>
      </c>
      <c r="G39" s="227">
        <v>0</v>
      </c>
      <c r="H39" s="227">
        <v>0</v>
      </c>
      <c r="I39" s="796"/>
      <c r="J39" s="228">
        <f t="shared" si="1"/>
        <v>0</v>
      </c>
      <c r="L39" s="9" t="s">
        <v>385</v>
      </c>
      <c r="M39" s="112" t="s">
        <v>386</v>
      </c>
      <c r="N39" s="227">
        <v>0</v>
      </c>
      <c r="O39" s="227">
        <v>0</v>
      </c>
      <c r="P39" s="228">
        <f t="shared" si="2"/>
        <v>0</v>
      </c>
      <c r="Q39" s="796">
        <v>0</v>
      </c>
      <c r="R39" s="227">
        <v>0</v>
      </c>
      <c r="S39" s="227">
        <v>0</v>
      </c>
      <c r="T39" s="796"/>
      <c r="U39" s="228">
        <f t="shared" si="3"/>
        <v>0</v>
      </c>
    </row>
    <row r="40" spans="1:21" ht="15" customHeight="1" x14ac:dyDescent="0.2">
      <c r="A40" s="9" t="s">
        <v>387</v>
      </c>
      <c r="B40" s="112" t="s">
        <v>388</v>
      </c>
      <c r="C40" s="227">
        <v>0</v>
      </c>
      <c r="D40" s="227">
        <v>0</v>
      </c>
      <c r="E40" s="228">
        <f t="shared" si="0"/>
        <v>0</v>
      </c>
      <c r="F40" s="796">
        <v>0</v>
      </c>
      <c r="G40" s="227">
        <v>0</v>
      </c>
      <c r="H40" s="227">
        <v>0</v>
      </c>
      <c r="I40" s="796"/>
      <c r="J40" s="228">
        <f t="shared" si="1"/>
        <v>0</v>
      </c>
      <c r="L40" s="9" t="s">
        <v>387</v>
      </c>
      <c r="M40" s="112" t="s">
        <v>388</v>
      </c>
      <c r="N40" s="227">
        <v>0</v>
      </c>
      <c r="O40" s="227">
        <v>0</v>
      </c>
      <c r="P40" s="228">
        <f t="shared" si="2"/>
        <v>0</v>
      </c>
      <c r="Q40" s="796">
        <v>0</v>
      </c>
      <c r="R40" s="227">
        <v>0</v>
      </c>
      <c r="S40" s="227">
        <v>0</v>
      </c>
      <c r="T40" s="796"/>
      <c r="U40" s="228">
        <f t="shared" si="3"/>
        <v>0</v>
      </c>
    </row>
    <row r="41" spans="1:21" ht="15" customHeight="1" x14ac:dyDescent="0.2">
      <c r="A41" s="9" t="s">
        <v>389</v>
      </c>
      <c r="B41" s="112" t="s">
        <v>390</v>
      </c>
      <c r="C41" s="227">
        <v>0</v>
      </c>
      <c r="D41" s="227">
        <v>0</v>
      </c>
      <c r="E41" s="228">
        <f t="shared" si="0"/>
        <v>0</v>
      </c>
      <c r="F41" s="796">
        <v>0</v>
      </c>
      <c r="G41" s="227">
        <v>0</v>
      </c>
      <c r="H41" s="227">
        <v>0</v>
      </c>
      <c r="I41" s="796"/>
      <c r="J41" s="228">
        <f t="shared" si="1"/>
        <v>0</v>
      </c>
      <c r="L41" s="9" t="s">
        <v>389</v>
      </c>
      <c r="M41" s="112" t="s">
        <v>390</v>
      </c>
      <c r="N41" s="227">
        <v>0</v>
      </c>
      <c r="O41" s="227">
        <v>0</v>
      </c>
      <c r="P41" s="228">
        <f t="shared" si="2"/>
        <v>0</v>
      </c>
      <c r="Q41" s="796">
        <v>0</v>
      </c>
      <c r="R41" s="227">
        <v>0</v>
      </c>
      <c r="S41" s="227">
        <v>0</v>
      </c>
      <c r="T41" s="796"/>
      <c r="U41" s="228">
        <f t="shared" si="3"/>
        <v>0</v>
      </c>
    </row>
    <row r="42" spans="1:21" ht="15" customHeight="1" x14ac:dyDescent="0.2">
      <c r="A42" s="9" t="s">
        <v>391</v>
      </c>
      <c r="B42" s="112" t="s">
        <v>392</v>
      </c>
      <c r="C42" s="227">
        <v>0</v>
      </c>
      <c r="D42" s="227">
        <v>0</v>
      </c>
      <c r="E42" s="228">
        <f t="shared" si="0"/>
        <v>0</v>
      </c>
      <c r="F42" s="796">
        <v>0</v>
      </c>
      <c r="G42" s="227">
        <v>0</v>
      </c>
      <c r="H42" s="227">
        <v>0</v>
      </c>
      <c r="I42" s="796"/>
      <c r="J42" s="228">
        <f t="shared" si="1"/>
        <v>0</v>
      </c>
      <c r="L42" s="9" t="s">
        <v>391</v>
      </c>
      <c r="M42" s="112" t="s">
        <v>392</v>
      </c>
      <c r="N42" s="227">
        <v>0</v>
      </c>
      <c r="O42" s="227">
        <v>0</v>
      </c>
      <c r="P42" s="228">
        <f t="shared" si="2"/>
        <v>0</v>
      </c>
      <c r="Q42" s="796">
        <v>0</v>
      </c>
      <c r="R42" s="227">
        <v>0</v>
      </c>
      <c r="S42" s="227">
        <v>0</v>
      </c>
      <c r="T42" s="796"/>
      <c r="U42" s="228">
        <f t="shared" si="3"/>
        <v>0</v>
      </c>
    </row>
    <row r="43" spans="1:21" ht="15" customHeight="1" x14ac:dyDescent="0.2">
      <c r="A43" s="9" t="s">
        <v>393</v>
      </c>
      <c r="B43" s="112" t="s">
        <v>394</v>
      </c>
      <c r="C43" s="227">
        <v>0</v>
      </c>
      <c r="D43" s="227">
        <v>0</v>
      </c>
      <c r="E43" s="228">
        <f t="shared" si="0"/>
        <v>0</v>
      </c>
      <c r="F43" s="796">
        <v>0</v>
      </c>
      <c r="G43" s="227">
        <v>0</v>
      </c>
      <c r="H43" s="227">
        <v>0</v>
      </c>
      <c r="I43" s="796"/>
      <c r="J43" s="228">
        <f t="shared" si="1"/>
        <v>0</v>
      </c>
      <c r="L43" s="9" t="s">
        <v>393</v>
      </c>
      <c r="M43" s="112" t="s">
        <v>394</v>
      </c>
      <c r="N43" s="227">
        <v>0</v>
      </c>
      <c r="O43" s="227">
        <v>0</v>
      </c>
      <c r="P43" s="228">
        <f t="shared" si="2"/>
        <v>0</v>
      </c>
      <c r="Q43" s="796">
        <v>0</v>
      </c>
      <c r="R43" s="227">
        <v>0</v>
      </c>
      <c r="S43" s="227">
        <v>0</v>
      </c>
      <c r="T43" s="796"/>
      <c r="U43" s="228">
        <f t="shared" si="3"/>
        <v>0</v>
      </c>
    </row>
    <row r="44" spans="1:21" ht="15" customHeight="1" x14ac:dyDescent="0.2">
      <c r="A44" s="9" t="s">
        <v>395</v>
      </c>
      <c r="B44" s="112" t="s">
        <v>396</v>
      </c>
      <c r="C44" s="227">
        <v>0</v>
      </c>
      <c r="D44" s="227">
        <v>0</v>
      </c>
      <c r="E44" s="228">
        <f t="shared" si="0"/>
        <v>0</v>
      </c>
      <c r="F44" s="796">
        <v>0</v>
      </c>
      <c r="G44" s="227">
        <v>0</v>
      </c>
      <c r="H44" s="227">
        <v>0</v>
      </c>
      <c r="I44" s="796"/>
      <c r="J44" s="228">
        <f t="shared" si="1"/>
        <v>0</v>
      </c>
      <c r="L44" s="9" t="s">
        <v>395</v>
      </c>
      <c r="M44" s="112" t="s">
        <v>396</v>
      </c>
      <c r="N44" s="227">
        <v>0</v>
      </c>
      <c r="O44" s="227">
        <v>0</v>
      </c>
      <c r="P44" s="228">
        <f t="shared" si="2"/>
        <v>0</v>
      </c>
      <c r="Q44" s="796">
        <v>0</v>
      </c>
      <c r="R44" s="227">
        <v>0</v>
      </c>
      <c r="S44" s="227">
        <v>0</v>
      </c>
      <c r="T44" s="796"/>
      <c r="U44" s="228">
        <f t="shared" si="3"/>
        <v>0</v>
      </c>
    </row>
    <row r="45" spans="1:21" ht="15" customHeight="1" x14ac:dyDescent="0.2">
      <c r="A45" s="9" t="s">
        <v>397</v>
      </c>
      <c r="B45" s="112" t="s">
        <v>398</v>
      </c>
      <c r="C45" s="227">
        <v>0</v>
      </c>
      <c r="D45" s="227">
        <v>0</v>
      </c>
      <c r="E45" s="228">
        <f t="shared" si="0"/>
        <v>0</v>
      </c>
      <c r="F45" s="796">
        <v>0</v>
      </c>
      <c r="G45" s="227">
        <v>0</v>
      </c>
      <c r="H45" s="227">
        <v>0</v>
      </c>
      <c r="I45" s="796"/>
      <c r="J45" s="228">
        <f t="shared" si="1"/>
        <v>0</v>
      </c>
      <c r="L45" s="9" t="s">
        <v>397</v>
      </c>
      <c r="M45" s="112" t="s">
        <v>398</v>
      </c>
      <c r="N45" s="227">
        <v>0</v>
      </c>
      <c r="O45" s="227">
        <v>0</v>
      </c>
      <c r="P45" s="228">
        <f t="shared" si="2"/>
        <v>0</v>
      </c>
      <c r="Q45" s="796">
        <v>0</v>
      </c>
      <c r="R45" s="227">
        <v>0</v>
      </c>
      <c r="S45" s="227">
        <v>0</v>
      </c>
      <c r="T45" s="796"/>
      <c r="U45" s="228">
        <f t="shared" si="3"/>
        <v>0</v>
      </c>
    </row>
    <row r="46" spans="1:21" ht="15" customHeight="1" x14ac:dyDescent="0.2">
      <c r="A46" s="9" t="s">
        <v>399</v>
      </c>
      <c r="B46" s="112" t="s">
        <v>400</v>
      </c>
      <c r="C46" s="227">
        <v>0</v>
      </c>
      <c r="D46" s="227">
        <v>0</v>
      </c>
      <c r="E46" s="228">
        <f t="shared" si="0"/>
        <v>0</v>
      </c>
      <c r="F46" s="796">
        <v>0</v>
      </c>
      <c r="G46" s="227">
        <v>0</v>
      </c>
      <c r="H46" s="227">
        <v>0</v>
      </c>
      <c r="I46" s="796"/>
      <c r="J46" s="228">
        <f t="shared" si="1"/>
        <v>0</v>
      </c>
      <c r="L46" s="9" t="s">
        <v>399</v>
      </c>
      <c r="M46" s="112" t="s">
        <v>400</v>
      </c>
      <c r="N46" s="227">
        <v>0</v>
      </c>
      <c r="O46" s="227">
        <v>0</v>
      </c>
      <c r="P46" s="228">
        <f t="shared" si="2"/>
        <v>0</v>
      </c>
      <c r="Q46" s="796">
        <v>0</v>
      </c>
      <c r="R46" s="227">
        <v>0</v>
      </c>
      <c r="S46" s="227">
        <v>0</v>
      </c>
      <c r="T46" s="796"/>
      <c r="U46" s="228">
        <f t="shared" si="3"/>
        <v>0</v>
      </c>
    </row>
    <row r="47" spans="1:21" ht="15" customHeight="1" x14ac:dyDescent="0.2">
      <c r="A47" s="9" t="s">
        <v>401</v>
      </c>
      <c r="B47" s="112" t="s">
        <v>402</v>
      </c>
      <c r="C47" s="227">
        <v>0</v>
      </c>
      <c r="D47" s="227">
        <v>0</v>
      </c>
      <c r="E47" s="228">
        <f t="shared" si="0"/>
        <v>0</v>
      </c>
      <c r="F47" s="796">
        <v>0</v>
      </c>
      <c r="G47" s="227">
        <v>0</v>
      </c>
      <c r="H47" s="227">
        <v>0</v>
      </c>
      <c r="I47" s="796"/>
      <c r="J47" s="228">
        <f t="shared" si="1"/>
        <v>0</v>
      </c>
      <c r="L47" s="9" t="s">
        <v>401</v>
      </c>
      <c r="M47" s="112" t="s">
        <v>402</v>
      </c>
      <c r="N47" s="227">
        <v>0</v>
      </c>
      <c r="O47" s="227">
        <v>0</v>
      </c>
      <c r="P47" s="228">
        <f t="shared" si="2"/>
        <v>0</v>
      </c>
      <c r="Q47" s="796">
        <v>0</v>
      </c>
      <c r="R47" s="227">
        <v>0</v>
      </c>
      <c r="S47" s="227">
        <v>0</v>
      </c>
      <c r="T47" s="796"/>
      <c r="U47" s="228">
        <f t="shared" si="3"/>
        <v>0</v>
      </c>
    </row>
    <row r="48" spans="1:21" ht="15" customHeight="1" x14ac:dyDescent="0.2">
      <c r="A48" s="9" t="s">
        <v>403</v>
      </c>
      <c r="B48" s="112" t="s">
        <v>404</v>
      </c>
      <c r="C48" s="227">
        <v>0</v>
      </c>
      <c r="D48" s="227">
        <v>0</v>
      </c>
      <c r="E48" s="228">
        <f t="shared" si="0"/>
        <v>0</v>
      </c>
      <c r="F48" s="796">
        <v>0</v>
      </c>
      <c r="G48" s="227">
        <v>0</v>
      </c>
      <c r="H48" s="227">
        <v>0</v>
      </c>
      <c r="I48" s="796"/>
      <c r="J48" s="228">
        <f t="shared" si="1"/>
        <v>0</v>
      </c>
      <c r="L48" s="9" t="s">
        <v>403</v>
      </c>
      <c r="M48" s="112" t="s">
        <v>404</v>
      </c>
      <c r="N48" s="227">
        <v>0</v>
      </c>
      <c r="O48" s="227">
        <v>0</v>
      </c>
      <c r="P48" s="228">
        <f t="shared" si="2"/>
        <v>0</v>
      </c>
      <c r="Q48" s="796">
        <v>0</v>
      </c>
      <c r="R48" s="227">
        <v>0</v>
      </c>
      <c r="S48" s="227">
        <v>0</v>
      </c>
      <c r="T48" s="796"/>
      <c r="U48" s="228">
        <f t="shared" si="3"/>
        <v>0</v>
      </c>
    </row>
    <row r="49" spans="1:21" ht="15" customHeight="1" x14ac:dyDescent="0.2">
      <c r="A49" s="9" t="s">
        <v>405</v>
      </c>
      <c r="B49" s="112" t="s">
        <v>406</v>
      </c>
      <c r="C49" s="227">
        <v>0</v>
      </c>
      <c r="D49" s="227">
        <v>0</v>
      </c>
      <c r="E49" s="228">
        <f t="shared" si="0"/>
        <v>0</v>
      </c>
      <c r="F49" s="796">
        <v>0</v>
      </c>
      <c r="G49" s="227">
        <v>0</v>
      </c>
      <c r="H49" s="227">
        <v>0</v>
      </c>
      <c r="I49" s="796"/>
      <c r="J49" s="228">
        <f t="shared" si="1"/>
        <v>0</v>
      </c>
      <c r="L49" s="9" t="s">
        <v>405</v>
      </c>
      <c r="M49" s="112" t="s">
        <v>406</v>
      </c>
      <c r="N49" s="227">
        <v>0</v>
      </c>
      <c r="O49" s="227">
        <v>0</v>
      </c>
      <c r="P49" s="228">
        <f t="shared" si="2"/>
        <v>0</v>
      </c>
      <c r="Q49" s="796">
        <v>0</v>
      </c>
      <c r="R49" s="227">
        <v>0</v>
      </c>
      <c r="S49" s="227">
        <v>0</v>
      </c>
      <c r="T49" s="796"/>
      <c r="U49" s="228">
        <f t="shared" si="3"/>
        <v>0</v>
      </c>
    </row>
    <row r="50" spans="1:21" ht="15" customHeight="1" x14ac:dyDescent="0.2">
      <c r="A50" s="9" t="s">
        <v>407</v>
      </c>
      <c r="B50" s="112" t="s">
        <v>408</v>
      </c>
      <c r="C50" s="227">
        <v>0</v>
      </c>
      <c r="D50" s="227">
        <v>0</v>
      </c>
      <c r="E50" s="228">
        <f t="shared" si="0"/>
        <v>0</v>
      </c>
      <c r="F50" s="796">
        <v>0</v>
      </c>
      <c r="G50" s="227">
        <v>0</v>
      </c>
      <c r="H50" s="227">
        <v>0</v>
      </c>
      <c r="I50" s="796"/>
      <c r="J50" s="228">
        <f t="shared" si="1"/>
        <v>0</v>
      </c>
      <c r="L50" s="9" t="s">
        <v>407</v>
      </c>
      <c r="M50" s="112" t="s">
        <v>408</v>
      </c>
      <c r="N50" s="227">
        <v>0</v>
      </c>
      <c r="O50" s="227">
        <v>0</v>
      </c>
      <c r="P50" s="228">
        <f t="shared" si="2"/>
        <v>0</v>
      </c>
      <c r="Q50" s="796">
        <v>0</v>
      </c>
      <c r="R50" s="227">
        <v>0</v>
      </c>
      <c r="S50" s="227">
        <v>0</v>
      </c>
      <c r="T50" s="796"/>
      <c r="U50" s="228">
        <f t="shared" si="3"/>
        <v>0</v>
      </c>
    </row>
    <row r="51" spans="1:21" ht="15" customHeight="1" x14ac:dyDescent="0.2">
      <c r="A51" s="9" t="s">
        <v>409</v>
      </c>
      <c r="B51" s="112" t="s">
        <v>410</v>
      </c>
      <c r="C51" s="227">
        <v>0</v>
      </c>
      <c r="D51" s="227">
        <v>0</v>
      </c>
      <c r="E51" s="228">
        <f t="shared" si="0"/>
        <v>0</v>
      </c>
      <c r="F51" s="796">
        <v>0</v>
      </c>
      <c r="G51" s="227">
        <v>0</v>
      </c>
      <c r="H51" s="227">
        <v>0</v>
      </c>
      <c r="I51" s="796"/>
      <c r="J51" s="228">
        <f>SUM(E51,G51:H51)</f>
        <v>0</v>
      </c>
      <c r="L51" s="9" t="s">
        <v>409</v>
      </c>
      <c r="M51" s="112" t="s">
        <v>410</v>
      </c>
      <c r="N51" s="227">
        <v>0</v>
      </c>
      <c r="O51" s="227">
        <v>0</v>
      </c>
      <c r="P51" s="228">
        <f t="shared" si="2"/>
        <v>0</v>
      </c>
      <c r="Q51" s="796">
        <v>0</v>
      </c>
      <c r="R51" s="227">
        <v>0</v>
      </c>
      <c r="S51" s="227">
        <v>0</v>
      </c>
      <c r="T51" s="796"/>
      <c r="U51" s="228">
        <f>SUM(P51,R51:S51)</f>
        <v>0</v>
      </c>
    </row>
    <row r="52" spans="1:21" ht="15" customHeight="1" x14ac:dyDescent="0.2">
      <c r="A52" s="11" t="s">
        <v>411</v>
      </c>
      <c r="B52" s="113" t="s">
        <v>412</v>
      </c>
      <c r="C52" s="232">
        <v>0</v>
      </c>
      <c r="D52" s="232">
        <v>0</v>
      </c>
      <c r="E52" s="233">
        <f t="shared" si="0"/>
        <v>0</v>
      </c>
      <c r="F52" s="797">
        <v>0</v>
      </c>
      <c r="G52" s="232">
        <v>0</v>
      </c>
      <c r="H52" s="232">
        <v>0</v>
      </c>
      <c r="I52" s="797"/>
      <c r="J52" s="233">
        <f t="shared" si="1"/>
        <v>0</v>
      </c>
      <c r="L52" s="11" t="s">
        <v>411</v>
      </c>
      <c r="M52" s="113" t="s">
        <v>412</v>
      </c>
      <c r="N52" s="232">
        <v>0</v>
      </c>
      <c r="O52" s="232">
        <v>0</v>
      </c>
      <c r="P52" s="233">
        <f t="shared" si="2"/>
        <v>0</v>
      </c>
      <c r="Q52" s="797">
        <v>0</v>
      </c>
      <c r="R52" s="232">
        <v>0</v>
      </c>
      <c r="S52" s="232">
        <v>0</v>
      </c>
      <c r="T52" s="797"/>
      <c r="U52" s="233">
        <f t="shared" ref="U52" si="4">SUM(P52,R52:S52)</f>
        <v>0</v>
      </c>
    </row>
    <row r="53" spans="1:21" ht="15" customHeight="1" x14ac:dyDescent="0.2">
      <c r="A53" s="28" t="s">
        <v>413</v>
      </c>
      <c r="B53" s="685" t="s">
        <v>414</v>
      </c>
      <c r="C53" s="832">
        <f>SUM(C8:C52)</f>
        <v>0</v>
      </c>
      <c r="D53" s="832">
        <f>SUM(D8:D52)</f>
        <v>0</v>
      </c>
      <c r="E53" s="241">
        <f>SUM(C53:D53)</f>
        <v>0</v>
      </c>
      <c r="F53" s="264"/>
      <c r="G53" s="832">
        <f>SUM(G8:G52)</f>
        <v>0</v>
      </c>
      <c r="H53" s="832">
        <f>SUM(H8:H52)</f>
        <v>0</v>
      </c>
      <c r="I53" s="264"/>
      <c r="J53" s="241">
        <f>SUM(E53,G53:H53)</f>
        <v>0</v>
      </c>
      <c r="L53" s="28" t="s">
        <v>413</v>
      </c>
      <c r="M53" s="685" t="s">
        <v>414</v>
      </c>
      <c r="N53" s="832">
        <f>SUM(N8:N52)</f>
        <v>0</v>
      </c>
      <c r="O53" s="832">
        <f>SUM(O8:O52)</f>
        <v>0</v>
      </c>
      <c r="P53" s="241">
        <f>SUM(N53:O53)</f>
        <v>0</v>
      </c>
      <c r="Q53" s="264"/>
      <c r="R53" s="832">
        <f>SUM(R8:R52)</f>
        <v>0</v>
      </c>
      <c r="S53" s="832">
        <f>SUM(S8:S52)</f>
        <v>0</v>
      </c>
      <c r="T53" s="264"/>
      <c r="U53" s="241">
        <f>SUM(P53,R53:S53)</f>
        <v>0</v>
      </c>
    </row>
    <row r="54" spans="1:21" ht="15" customHeight="1" x14ac:dyDescent="0.2">
      <c r="A54" s="28" t="s">
        <v>413</v>
      </c>
      <c r="B54" s="685" t="s">
        <v>414</v>
      </c>
      <c r="C54" s="363">
        <v>0</v>
      </c>
      <c r="D54" s="363">
        <v>0</v>
      </c>
      <c r="E54" s="241">
        <f>SUM(C54:D54)</f>
        <v>0</v>
      </c>
      <c r="F54" s="264"/>
      <c r="G54" s="363">
        <v>0</v>
      </c>
      <c r="H54" s="363">
        <v>0</v>
      </c>
      <c r="I54" s="264"/>
      <c r="J54" s="241">
        <f>SUM(E54,G54:H54)</f>
        <v>0</v>
      </c>
      <c r="L54" s="28" t="s">
        <v>413</v>
      </c>
      <c r="M54" s="685" t="s">
        <v>414</v>
      </c>
      <c r="N54" s="363">
        <v>0</v>
      </c>
      <c r="O54" s="363">
        <v>0</v>
      </c>
      <c r="P54" s="241">
        <f>SUM(N54:O54)</f>
        <v>0</v>
      </c>
      <c r="Q54" s="264"/>
      <c r="R54" s="363">
        <v>0</v>
      </c>
      <c r="S54" s="363">
        <v>0</v>
      </c>
      <c r="T54" s="264"/>
      <c r="U54" s="241">
        <f>SUM(P54,R54:S54)</f>
        <v>0</v>
      </c>
    </row>
    <row r="55" spans="1:21" ht="15" customHeight="1" x14ac:dyDescent="0.2">
      <c r="A55" s="21"/>
      <c r="B55" s="14"/>
      <c r="C55" s="238"/>
      <c r="D55" s="238"/>
      <c r="E55" s="238"/>
      <c r="F55" s="217"/>
      <c r="G55" s="238"/>
      <c r="H55" s="238"/>
      <c r="I55" s="217"/>
      <c r="J55" s="239"/>
      <c r="L55" s="21"/>
      <c r="M55" s="14"/>
      <c r="N55" s="238"/>
      <c r="O55" s="238"/>
      <c r="P55" s="238"/>
      <c r="Q55" s="217"/>
      <c r="R55" s="238"/>
      <c r="S55" s="238"/>
      <c r="T55" s="217"/>
      <c r="U55" s="239"/>
    </row>
    <row r="56" spans="1:21" ht="15" customHeight="1" x14ac:dyDescent="0.2">
      <c r="A56" s="5">
        <v>2</v>
      </c>
      <c r="B56" s="47" t="s">
        <v>415</v>
      </c>
      <c r="C56" s="265">
        <v>0</v>
      </c>
      <c r="D56" s="265">
        <v>0</v>
      </c>
      <c r="E56" s="241">
        <f>SUM(C56:D56)</f>
        <v>0</v>
      </c>
      <c r="F56" s="266">
        <v>0</v>
      </c>
      <c r="G56" s="265">
        <v>0</v>
      </c>
      <c r="H56" s="265">
        <v>0</v>
      </c>
      <c r="I56" s="266">
        <v>0</v>
      </c>
      <c r="J56" s="241">
        <f>SUM(E56,G56:H56)</f>
        <v>0</v>
      </c>
      <c r="L56" s="5">
        <v>2</v>
      </c>
      <c r="M56" s="47" t="s">
        <v>415</v>
      </c>
      <c r="N56" s="265">
        <v>0</v>
      </c>
      <c r="O56" s="265">
        <v>0</v>
      </c>
      <c r="P56" s="241">
        <f>SUM(N56:O56)</f>
        <v>0</v>
      </c>
      <c r="Q56" s="266">
        <v>0</v>
      </c>
      <c r="R56" s="265">
        <v>0</v>
      </c>
      <c r="S56" s="265">
        <v>0</v>
      </c>
      <c r="T56" s="266">
        <v>0</v>
      </c>
      <c r="U56" s="241">
        <f>SUM(P56,R56:S56)</f>
        <v>0</v>
      </c>
    </row>
    <row r="57" spans="1:21" ht="15" customHeight="1" x14ac:dyDescent="0.2">
      <c r="A57" s="21"/>
      <c r="B57" s="14"/>
      <c r="C57" s="238"/>
      <c r="D57" s="238"/>
      <c r="E57" s="238"/>
      <c r="F57" s="217"/>
      <c r="G57" s="238"/>
      <c r="H57" s="238"/>
      <c r="I57" s="217"/>
      <c r="J57" s="239"/>
      <c r="L57" s="21"/>
      <c r="M57" s="14"/>
      <c r="N57" s="238"/>
      <c r="O57" s="238"/>
      <c r="P57" s="238"/>
      <c r="Q57" s="217"/>
      <c r="R57" s="238"/>
      <c r="S57" s="238"/>
      <c r="T57" s="217"/>
      <c r="U57" s="239"/>
    </row>
    <row r="58" spans="1:21" ht="15" customHeight="1" x14ac:dyDescent="0.2">
      <c r="A58" s="34">
        <v>3</v>
      </c>
      <c r="B58" s="44" t="s">
        <v>416</v>
      </c>
      <c r="C58" s="208" t="s">
        <v>34</v>
      </c>
      <c r="D58" s="208" t="s">
        <v>34</v>
      </c>
      <c r="E58" s="208" t="s">
        <v>34</v>
      </c>
      <c r="F58" s="208" t="s">
        <v>34</v>
      </c>
      <c r="G58" s="208" t="s">
        <v>34</v>
      </c>
      <c r="H58" s="208" t="s">
        <v>34</v>
      </c>
      <c r="I58" s="208" t="s">
        <v>34</v>
      </c>
      <c r="J58" s="209" t="s">
        <v>34</v>
      </c>
      <c r="L58" s="34">
        <v>3</v>
      </c>
      <c r="M58" s="44" t="s">
        <v>416</v>
      </c>
      <c r="N58" s="208" t="s">
        <v>34</v>
      </c>
      <c r="O58" s="208" t="s">
        <v>34</v>
      </c>
      <c r="P58" s="208" t="s">
        <v>34</v>
      </c>
      <c r="Q58" s="208" t="s">
        <v>34</v>
      </c>
      <c r="R58" s="208" t="s">
        <v>34</v>
      </c>
      <c r="S58" s="208" t="s">
        <v>34</v>
      </c>
      <c r="T58" s="208" t="s">
        <v>34</v>
      </c>
      <c r="U58" s="209" t="s">
        <v>34</v>
      </c>
    </row>
    <row r="59" spans="1:21" ht="15" customHeight="1" x14ac:dyDescent="0.2">
      <c r="A59" s="5" t="s">
        <v>115</v>
      </c>
      <c r="B59" s="41" t="s">
        <v>417</v>
      </c>
      <c r="C59" s="265">
        <v>0</v>
      </c>
      <c r="D59" s="265">
        <v>0</v>
      </c>
      <c r="E59" s="241">
        <f>SUM(C59:D59)</f>
        <v>0</v>
      </c>
      <c r="F59" s="266">
        <v>0</v>
      </c>
      <c r="G59" s="265">
        <v>0</v>
      </c>
      <c r="H59" s="265">
        <v>0</v>
      </c>
      <c r="I59" s="266">
        <v>0</v>
      </c>
      <c r="J59" s="241">
        <f>SUM(E59,G59:H59)</f>
        <v>0</v>
      </c>
      <c r="L59" s="5" t="s">
        <v>115</v>
      </c>
      <c r="M59" s="41" t="s">
        <v>417</v>
      </c>
      <c r="N59" s="265">
        <v>0</v>
      </c>
      <c r="O59" s="265">
        <v>0</v>
      </c>
      <c r="P59" s="241">
        <f>SUM(N59:O59)</f>
        <v>0</v>
      </c>
      <c r="Q59" s="266">
        <v>0</v>
      </c>
      <c r="R59" s="265">
        <v>0</v>
      </c>
      <c r="S59" s="265">
        <v>0</v>
      </c>
      <c r="T59" s="266">
        <v>0</v>
      </c>
      <c r="U59" s="241">
        <f>SUM(P59,R59:S59)</f>
        <v>0</v>
      </c>
    </row>
    <row r="60" spans="1:21" ht="15" customHeight="1" x14ac:dyDescent="0.2">
      <c r="A60" s="34" t="s">
        <v>117</v>
      </c>
      <c r="B60" s="48" t="s">
        <v>496</v>
      </c>
      <c r="C60" s="208" t="s">
        <v>34</v>
      </c>
      <c r="D60" s="208" t="s">
        <v>34</v>
      </c>
      <c r="E60" s="208" t="s">
        <v>34</v>
      </c>
      <c r="F60" s="208" t="s">
        <v>34</v>
      </c>
      <c r="G60" s="208" t="s">
        <v>34</v>
      </c>
      <c r="H60" s="208" t="s">
        <v>34</v>
      </c>
      <c r="I60" s="208" t="s">
        <v>34</v>
      </c>
      <c r="J60" s="209" t="s">
        <v>34</v>
      </c>
      <c r="L60" s="34" t="s">
        <v>117</v>
      </c>
      <c r="M60" s="48" t="s">
        <v>496</v>
      </c>
      <c r="N60" s="208" t="s">
        <v>34</v>
      </c>
      <c r="O60" s="208" t="s">
        <v>34</v>
      </c>
      <c r="P60" s="208" t="s">
        <v>34</v>
      </c>
      <c r="Q60" s="208" t="s">
        <v>34</v>
      </c>
      <c r="R60" s="208" t="s">
        <v>34</v>
      </c>
      <c r="S60" s="208" t="s">
        <v>34</v>
      </c>
      <c r="T60" s="208" t="s">
        <v>34</v>
      </c>
      <c r="U60" s="209" t="s">
        <v>34</v>
      </c>
    </row>
    <row r="61" spans="1:21" ht="15" customHeight="1" x14ac:dyDescent="0.2">
      <c r="A61" s="7" t="s">
        <v>497</v>
      </c>
      <c r="B61" s="114" t="s">
        <v>498</v>
      </c>
      <c r="C61" s="795"/>
      <c r="D61" s="795"/>
      <c r="E61" s="795"/>
      <c r="F61" s="795"/>
      <c r="G61" s="267">
        <v>0</v>
      </c>
      <c r="H61" s="795"/>
      <c r="I61" s="795"/>
      <c r="J61" s="223">
        <f>G61</f>
        <v>0</v>
      </c>
      <c r="L61" s="7" t="s">
        <v>497</v>
      </c>
      <c r="M61" s="114" t="s">
        <v>498</v>
      </c>
      <c r="N61" s="795"/>
      <c r="O61" s="795"/>
      <c r="P61" s="795"/>
      <c r="Q61" s="795"/>
      <c r="R61" s="267">
        <v>0</v>
      </c>
      <c r="S61" s="795"/>
      <c r="T61" s="795"/>
      <c r="U61" s="223">
        <f>R61</f>
        <v>0</v>
      </c>
    </row>
    <row r="62" spans="1:21" ht="27" x14ac:dyDescent="0.2">
      <c r="A62" s="145" t="s">
        <v>499</v>
      </c>
      <c r="B62" s="634" t="s">
        <v>500</v>
      </c>
      <c r="C62" s="798"/>
      <c r="D62" s="798"/>
      <c r="E62" s="798"/>
      <c r="F62" s="798"/>
      <c r="G62" s="635">
        <v>0</v>
      </c>
      <c r="H62" s="798"/>
      <c r="I62" s="798"/>
      <c r="J62" s="636">
        <f>G62</f>
        <v>0</v>
      </c>
      <c r="L62" s="145" t="s">
        <v>499</v>
      </c>
      <c r="M62" s="634" t="s">
        <v>500</v>
      </c>
      <c r="N62" s="798"/>
      <c r="O62" s="798"/>
      <c r="P62" s="798"/>
      <c r="Q62" s="798"/>
      <c r="R62" s="635">
        <v>0</v>
      </c>
      <c r="S62" s="798"/>
      <c r="T62" s="798"/>
      <c r="U62" s="636">
        <f>R62</f>
        <v>0</v>
      </c>
    </row>
    <row r="63" spans="1:21" ht="15" customHeight="1" x14ac:dyDescent="0.2">
      <c r="A63" s="11" t="s">
        <v>501</v>
      </c>
      <c r="B63" s="115" t="s">
        <v>502</v>
      </c>
      <c r="C63" s="269">
        <v>0</v>
      </c>
      <c r="D63" s="269">
        <v>0</v>
      </c>
      <c r="E63" s="233">
        <f>SUM(C63:D63)</f>
        <v>0</v>
      </c>
      <c r="F63" s="797"/>
      <c r="G63" s="269">
        <v>0</v>
      </c>
      <c r="H63" s="269">
        <v>0</v>
      </c>
      <c r="I63" s="797"/>
      <c r="J63" s="233">
        <f>SUM(E63,G63:H63)</f>
        <v>0</v>
      </c>
      <c r="L63" s="11" t="s">
        <v>501</v>
      </c>
      <c r="M63" s="115" t="s">
        <v>502</v>
      </c>
      <c r="N63" s="269">
        <v>0</v>
      </c>
      <c r="O63" s="269">
        <v>0</v>
      </c>
      <c r="P63" s="233">
        <f>SUM(N63:O63)</f>
        <v>0</v>
      </c>
      <c r="Q63" s="797"/>
      <c r="R63" s="269">
        <v>0</v>
      </c>
      <c r="S63" s="269">
        <v>0</v>
      </c>
      <c r="T63" s="797"/>
      <c r="U63" s="233">
        <f>SUM(P63,R63:S63)</f>
        <v>0</v>
      </c>
    </row>
    <row r="64" spans="1:21" ht="15" customHeight="1" x14ac:dyDescent="0.2">
      <c r="A64" s="22" t="s">
        <v>503</v>
      </c>
      <c r="B64" s="49" t="s">
        <v>504</v>
      </c>
      <c r="C64" s="237">
        <f>C63</f>
        <v>0</v>
      </c>
      <c r="D64" s="237">
        <f>D63</f>
        <v>0</v>
      </c>
      <c r="E64" s="237">
        <f>E63</f>
        <v>0</v>
      </c>
      <c r="F64" s="264"/>
      <c r="G64" s="237">
        <f>SUM(G61:G63)</f>
        <v>0</v>
      </c>
      <c r="H64" s="237">
        <f>H63</f>
        <v>0</v>
      </c>
      <c r="I64" s="264"/>
      <c r="J64" s="237">
        <f>SUM(J61:J63)</f>
        <v>0</v>
      </c>
      <c r="L64" s="22" t="s">
        <v>503</v>
      </c>
      <c r="M64" s="49" t="s">
        <v>504</v>
      </c>
      <c r="N64" s="237">
        <f>N63</f>
        <v>0</v>
      </c>
      <c r="O64" s="237">
        <f>O63</f>
        <v>0</v>
      </c>
      <c r="P64" s="237">
        <f>P63</f>
        <v>0</v>
      </c>
      <c r="Q64" s="264"/>
      <c r="R64" s="237">
        <f>SUM(R61:R63)</f>
        <v>0</v>
      </c>
      <c r="S64" s="237">
        <f>S63</f>
        <v>0</v>
      </c>
      <c r="T64" s="264"/>
      <c r="U64" s="237">
        <f>SUM(U61:U63)</f>
        <v>0</v>
      </c>
    </row>
    <row r="65" spans="1:21" ht="15" customHeight="1" x14ac:dyDescent="0.2">
      <c r="A65" s="5" t="s">
        <v>119</v>
      </c>
      <c r="B65" s="41" t="s">
        <v>419</v>
      </c>
      <c r="C65" s="265">
        <v>0</v>
      </c>
      <c r="D65" s="265">
        <v>0</v>
      </c>
      <c r="E65" s="241">
        <f>SUM(C65:D65)</f>
        <v>0</v>
      </c>
      <c r="F65" s="799"/>
      <c r="G65" s="265">
        <v>0</v>
      </c>
      <c r="H65" s="265">
        <v>0</v>
      </c>
      <c r="I65" s="799"/>
      <c r="J65" s="241">
        <f>SUM(E65,G65:H65)</f>
        <v>0</v>
      </c>
      <c r="L65" s="5" t="s">
        <v>119</v>
      </c>
      <c r="M65" s="41" t="s">
        <v>419</v>
      </c>
      <c r="N65" s="265">
        <v>0</v>
      </c>
      <c r="O65" s="265">
        <v>0</v>
      </c>
      <c r="P65" s="241">
        <f>SUM(N65:O65)</f>
        <v>0</v>
      </c>
      <c r="Q65" s="799"/>
      <c r="R65" s="265">
        <v>0</v>
      </c>
      <c r="S65" s="265">
        <v>0</v>
      </c>
      <c r="T65" s="799"/>
      <c r="U65" s="241">
        <f>SUM(P65,R65:S65)</f>
        <v>0</v>
      </c>
    </row>
    <row r="66" spans="1:21" ht="15" customHeight="1" x14ac:dyDescent="0.2">
      <c r="A66" s="22" t="s">
        <v>121</v>
      </c>
      <c r="B66" s="43" t="s">
        <v>420</v>
      </c>
      <c r="C66" s="237">
        <f>SUM(C59,C64,C65)</f>
        <v>0</v>
      </c>
      <c r="D66" s="237">
        <f>SUM(D59,D64,D65)</f>
        <v>0</v>
      </c>
      <c r="E66" s="237">
        <f>SUM(E59,E64,E65)</f>
        <v>0</v>
      </c>
      <c r="F66" s="264"/>
      <c r="G66" s="237">
        <f>SUM(G59,G64,G65)</f>
        <v>0</v>
      </c>
      <c r="H66" s="237">
        <f>SUM(H59,H64,H65)</f>
        <v>0</v>
      </c>
      <c r="I66" s="264"/>
      <c r="J66" s="237">
        <f>SUM(J59,J64,J65)</f>
        <v>0</v>
      </c>
      <c r="L66" s="22" t="s">
        <v>121</v>
      </c>
      <c r="M66" s="43" t="s">
        <v>420</v>
      </c>
      <c r="N66" s="237">
        <f>SUM(N59,N64,N65)</f>
        <v>0</v>
      </c>
      <c r="O66" s="237">
        <f>SUM(O59,O64,O65)</f>
        <v>0</v>
      </c>
      <c r="P66" s="237">
        <f>SUM(P59,P64,P65)</f>
        <v>0</v>
      </c>
      <c r="Q66" s="264"/>
      <c r="R66" s="237">
        <f>SUM(R59,R64,R65)</f>
        <v>0</v>
      </c>
      <c r="S66" s="237">
        <f>SUM(S59,S64,S65)</f>
        <v>0</v>
      </c>
      <c r="T66" s="264"/>
      <c r="U66" s="237">
        <f>SUM(U59,U64,U65)</f>
        <v>0</v>
      </c>
    </row>
    <row r="67" spans="1:21" ht="15" customHeight="1" x14ac:dyDescent="0.2">
      <c r="A67" s="21"/>
      <c r="B67" s="54"/>
      <c r="C67" s="238"/>
      <c r="D67" s="238"/>
      <c r="E67" s="238"/>
      <c r="F67" s="238"/>
      <c r="G67" s="238"/>
      <c r="H67" s="238"/>
      <c r="I67" s="238"/>
      <c r="J67" s="239"/>
      <c r="L67" s="21"/>
      <c r="M67" s="54"/>
      <c r="N67" s="238"/>
      <c r="O67" s="238"/>
      <c r="P67" s="238"/>
      <c r="Q67" s="238"/>
      <c r="R67" s="238"/>
      <c r="S67" s="238"/>
      <c r="T67" s="238"/>
      <c r="U67" s="239"/>
    </row>
    <row r="68" spans="1:21" ht="15" customHeight="1" x14ac:dyDescent="0.2">
      <c r="A68" s="34">
        <v>4</v>
      </c>
      <c r="B68" s="44" t="s">
        <v>505</v>
      </c>
      <c r="C68" s="208" t="s">
        <v>34</v>
      </c>
      <c r="D68" s="208" t="s">
        <v>34</v>
      </c>
      <c r="E68" s="208" t="s">
        <v>34</v>
      </c>
      <c r="F68" s="208" t="s">
        <v>34</v>
      </c>
      <c r="G68" s="208" t="s">
        <v>34</v>
      </c>
      <c r="H68" s="208" t="s">
        <v>34</v>
      </c>
      <c r="I68" s="208" t="s">
        <v>34</v>
      </c>
      <c r="J68" s="209" t="s">
        <v>34</v>
      </c>
      <c r="L68" s="34">
        <v>4</v>
      </c>
      <c r="M68" s="44" t="s">
        <v>505</v>
      </c>
      <c r="N68" s="208" t="s">
        <v>34</v>
      </c>
      <c r="O68" s="208" t="s">
        <v>34</v>
      </c>
      <c r="P68" s="208" t="s">
        <v>34</v>
      </c>
      <c r="Q68" s="208" t="s">
        <v>34</v>
      </c>
      <c r="R68" s="208" t="s">
        <v>34</v>
      </c>
      <c r="S68" s="208" t="s">
        <v>34</v>
      </c>
      <c r="T68" s="208" t="s">
        <v>34</v>
      </c>
      <c r="U68" s="209" t="s">
        <v>34</v>
      </c>
    </row>
    <row r="69" spans="1:21" ht="15" customHeight="1" x14ac:dyDescent="0.2">
      <c r="A69" s="7" t="s">
        <v>275</v>
      </c>
      <c r="B69" s="116" t="s">
        <v>506</v>
      </c>
      <c r="C69" s="795"/>
      <c r="D69" s="267">
        <v>0</v>
      </c>
      <c r="E69" s="223">
        <f>D69</f>
        <v>0</v>
      </c>
      <c r="F69" s="795"/>
      <c r="G69" s="267">
        <v>0</v>
      </c>
      <c r="H69" s="795"/>
      <c r="I69" s="267">
        <v>0</v>
      </c>
      <c r="J69" s="223">
        <f>SUM(E69,G69,I69)</f>
        <v>0</v>
      </c>
      <c r="L69" s="7" t="s">
        <v>275</v>
      </c>
      <c r="M69" s="116" t="s">
        <v>506</v>
      </c>
      <c r="N69" s="795"/>
      <c r="O69" s="267">
        <v>0</v>
      </c>
      <c r="P69" s="223">
        <f>O69</f>
        <v>0</v>
      </c>
      <c r="Q69" s="795"/>
      <c r="R69" s="267">
        <v>0</v>
      </c>
      <c r="S69" s="795"/>
      <c r="T69" s="267">
        <v>0</v>
      </c>
      <c r="U69" s="223">
        <f>SUM(P69,R69,T69)</f>
        <v>0</v>
      </c>
    </row>
    <row r="70" spans="1:21" ht="15" customHeight="1" x14ac:dyDescent="0.2">
      <c r="A70" s="11" t="s">
        <v>284</v>
      </c>
      <c r="B70" s="117" t="s">
        <v>507</v>
      </c>
      <c r="C70" s="797"/>
      <c r="D70" s="269">
        <v>0</v>
      </c>
      <c r="E70" s="233">
        <f>D70</f>
        <v>0</v>
      </c>
      <c r="F70" s="797"/>
      <c r="G70" s="269">
        <v>0</v>
      </c>
      <c r="H70" s="269">
        <v>0</v>
      </c>
      <c r="I70" s="269">
        <v>0</v>
      </c>
      <c r="J70" s="233">
        <f>SUM(E70,G70:I70)</f>
        <v>0</v>
      </c>
      <c r="L70" s="11" t="s">
        <v>284</v>
      </c>
      <c r="M70" s="117" t="s">
        <v>507</v>
      </c>
      <c r="N70" s="797"/>
      <c r="O70" s="269">
        <v>0</v>
      </c>
      <c r="P70" s="233">
        <f>O70</f>
        <v>0</v>
      </c>
      <c r="Q70" s="797"/>
      <c r="R70" s="269">
        <v>0</v>
      </c>
      <c r="S70" s="269">
        <v>0</v>
      </c>
      <c r="T70" s="269">
        <v>0</v>
      </c>
      <c r="U70" s="233">
        <f>SUM(P70,R70:T70)</f>
        <v>0</v>
      </c>
    </row>
    <row r="71" spans="1:21" ht="15" customHeight="1" x14ac:dyDescent="0.2">
      <c r="A71" s="22" t="s">
        <v>292</v>
      </c>
      <c r="B71" s="43" t="s">
        <v>508</v>
      </c>
      <c r="C71" s="266"/>
      <c r="D71" s="270">
        <f>SUM(D69:D70)</f>
        <v>0</v>
      </c>
      <c r="E71" s="270">
        <f>SUM(E69:E70)</f>
        <v>0</v>
      </c>
      <c r="F71" s="264"/>
      <c r="G71" s="270">
        <f>SUM(G69:G70)</f>
        <v>0</v>
      </c>
      <c r="H71" s="270">
        <f>H70</f>
        <v>0</v>
      </c>
      <c r="I71" s="270">
        <f>SUM(I69:I70)</f>
        <v>0</v>
      </c>
      <c r="J71" s="270">
        <f>SUM(J69:J70)</f>
        <v>0</v>
      </c>
      <c r="L71" s="22" t="s">
        <v>292</v>
      </c>
      <c r="M71" s="43" t="s">
        <v>508</v>
      </c>
      <c r="N71" s="266"/>
      <c r="O71" s="270">
        <f>SUM(O69:O70)</f>
        <v>0</v>
      </c>
      <c r="P71" s="270">
        <f>SUM(P69:P70)</f>
        <v>0</v>
      </c>
      <c r="Q71" s="264"/>
      <c r="R71" s="270">
        <f>SUM(R69:R70)</f>
        <v>0</v>
      </c>
      <c r="S71" s="270">
        <f>S70</f>
        <v>0</v>
      </c>
      <c r="T71" s="270">
        <f>SUM(T69:T70)</f>
        <v>0</v>
      </c>
      <c r="U71" s="270">
        <f>SUM(U69:U70)</f>
        <v>0</v>
      </c>
    </row>
    <row r="72" spans="1:21" ht="15" customHeight="1" x14ac:dyDescent="0.2">
      <c r="A72" s="21"/>
      <c r="B72" s="54"/>
      <c r="C72" s="238"/>
      <c r="D72" s="238"/>
      <c r="E72" s="238"/>
      <c r="F72" s="238"/>
      <c r="G72" s="238"/>
      <c r="H72" s="238"/>
      <c r="I72" s="238"/>
      <c r="J72" s="239"/>
      <c r="L72" s="21"/>
      <c r="M72" s="54"/>
      <c r="N72" s="238"/>
      <c r="O72" s="238"/>
      <c r="P72" s="238"/>
      <c r="Q72" s="238"/>
      <c r="R72" s="238"/>
      <c r="S72" s="238"/>
      <c r="T72" s="238"/>
      <c r="U72" s="239"/>
    </row>
    <row r="73" spans="1:21" ht="27" x14ac:dyDescent="0.2">
      <c r="A73" s="99">
        <v>5</v>
      </c>
      <c r="B73" s="590" t="s">
        <v>285</v>
      </c>
      <c r="C73" s="610" t="s">
        <v>34</v>
      </c>
      <c r="D73" s="610" t="s">
        <v>34</v>
      </c>
      <c r="E73" s="610" t="s">
        <v>34</v>
      </c>
      <c r="F73" s="610" t="s">
        <v>34</v>
      </c>
      <c r="G73" s="610" t="s">
        <v>34</v>
      </c>
      <c r="H73" s="610" t="s">
        <v>34</v>
      </c>
      <c r="I73" s="610" t="s">
        <v>34</v>
      </c>
      <c r="J73" s="611" t="s">
        <v>34</v>
      </c>
      <c r="L73" s="99">
        <v>5</v>
      </c>
      <c r="M73" s="590" t="s">
        <v>285</v>
      </c>
      <c r="N73" s="610" t="s">
        <v>34</v>
      </c>
      <c r="O73" s="610" t="s">
        <v>34</v>
      </c>
      <c r="P73" s="610" t="s">
        <v>34</v>
      </c>
      <c r="Q73" s="610" t="s">
        <v>34</v>
      </c>
      <c r="R73" s="610" t="s">
        <v>34</v>
      </c>
      <c r="S73" s="610" t="s">
        <v>34</v>
      </c>
      <c r="T73" s="610" t="s">
        <v>34</v>
      </c>
      <c r="U73" s="611" t="s">
        <v>34</v>
      </c>
    </row>
    <row r="74" spans="1:21" ht="15" customHeight="1" x14ac:dyDescent="0.2">
      <c r="A74" s="7" t="s">
        <v>509</v>
      </c>
      <c r="B74" s="116" t="s">
        <v>287</v>
      </c>
      <c r="C74" s="800"/>
      <c r="D74" s="637">
        <v>0</v>
      </c>
      <c r="E74" s="638">
        <f>D74</f>
        <v>0</v>
      </c>
      <c r="F74" s="800"/>
      <c r="G74" s="637">
        <v>0</v>
      </c>
      <c r="H74" s="637">
        <v>0</v>
      </c>
      <c r="I74" s="637">
        <v>0</v>
      </c>
      <c r="J74" s="638">
        <f>SUM(E74,G74:I74)</f>
        <v>0</v>
      </c>
      <c r="L74" s="7" t="s">
        <v>509</v>
      </c>
      <c r="M74" s="116" t="s">
        <v>287</v>
      </c>
      <c r="N74" s="800"/>
      <c r="O74" s="637">
        <v>0</v>
      </c>
      <c r="P74" s="638">
        <f>O74</f>
        <v>0</v>
      </c>
      <c r="Q74" s="800"/>
      <c r="R74" s="637">
        <v>0</v>
      </c>
      <c r="S74" s="637">
        <v>0</v>
      </c>
      <c r="T74" s="637">
        <v>0</v>
      </c>
      <c r="U74" s="638">
        <f>SUM(P74,R74:T74)</f>
        <v>0</v>
      </c>
    </row>
    <row r="75" spans="1:21" ht="15" customHeight="1" x14ac:dyDescent="0.2">
      <c r="A75" s="11" t="s">
        <v>510</v>
      </c>
      <c r="B75" s="117" t="s">
        <v>289</v>
      </c>
      <c r="C75" s="801"/>
      <c r="D75" s="639">
        <v>0</v>
      </c>
      <c r="E75" s="640">
        <f>D75</f>
        <v>0</v>
      </c>
      <c r="F75" s="801"/>
      <c r="G75" s="639">
        <v>0</v>
      </c>
      <c r="H75" s="639">
        <v>0</v>
      </c>
      <c r="I75" s="639">
        <v>0</v>
      </c>
      <c r="J75" s="640">
        <f>SUM(E75,G75:I75)</f>
        <v>0</v>
      </c>
      <c r="L75" s="11" t="s">
        <v>510</v>
      </c>
      <c r="M75" s="117" t="s">
        <v>289</v>
      </c>
      <c r="N75" s="801"/>
      <c r="O75" s="639">
        <v>0</v>
      </c>
      <c r="P75" s="640">
        <f>O75</f>
        <v>0</v>
      </c>
      <c r="Q75" s="801"/>
      <c r="R75" s="639">
        <v>0</v>
      </c>
      <c r="S75" s="639">
        <v>0</v>
      </c>
      <c r="T75" s="639">
        <v>0</v>
      </c>
      <c r="U75" s="640">
        <f>SUM(P75,R75:T75)</f>
        <v>0</v>
      </c>
    </row>
    <row r="76" spans="1:21" ht="27" x14ac:dyDescent="0.2">
      <c r="A76" s="183" t="s">
        <v>511</v>
      </c>
      <c r="B76" s="589" t="s">
        <v>512</v>
      </c>
      <c r="C76" s="641"/>
      <c r="D76" s="642">
        <f>SUM(D74:D75)</f>
        <v>0</v>
      </c>
      <c r="E76" s="643">
        <f>SUM(E74:E75)</f>
        <v>0</v>
      </c>
      <c r="F76" s="644"/>
      <c r="G76" s="643">
        <f>SUM(G74:G75)</f>
        <v>0</v>
      </c>
      <c r="H76" s="643">
        <f>SUM(H74:H75)</f>
        <v>0</v>
      </c>
      <c r="I76" s="642">
        <f>SUM(I74:I75)</f>
        <v>0</v>
      </c>
      <c r="J76" s="643">
        <f>SUM(J74:J75)</f>
        <v>0</v>
      </c>
      <c r="L76" s="183" t="s">
        <v>511</v>
      </c>
      <c r="M76" s="589" t="s">
        <v>512</v>
      </c>
      <c r="N76" s="641"/>
      <c r="O76" s="642">
        <f>SUM(O74:O75)</f>
        <v>0</v>
      </c>
      <c r="P76" s="643">
        <f>SUM(P74:P75)</f>
        <v>0</v>
      </c>
      <c r="Q76" s="644"/>
      <c r="R76" s="643">
        <f>SUM(R74:R75)</f>
        <v>0</v>
      </c>
      <c r="S76" s="643">
        <f>SUM(S74:S75)</f>
        <v>0</v>
      </c>
      <c r="T76" s="642">
        <f>SUM(T74:T75)</f>
        <v>0</v>
      </c>
      <c r="U76" s="643">
        <f>SUM(U74:U75)</f>
        <v>0</v>
      </c>
    </row>
    <row r="77" spans="1:21" ht="15" customHeight="1" x14ac:dyDescent="0.2">
      <c r="A77" s="21"/>
      <c r="B77" s="54"/>
      <c r="C77" s="863"/>
      <c r="D77" s="863"/>
      <c r="E77" s="863"/>
      <c r="F77" s="863"/>
      <c r="G77" s="863"/>
      <c r="H77" s="863"/>
      <c r="I77" s="863"/>
      <c r="J77" s="864"/>
      <c r="L77" s="21"/>
      <c r="M77" s="54"/>
      <c r="N77" s="863"/>
      <c r="O77" s="863"/>
      <c r="P77" s="863"/>
      <c r="Q77" s="863"/>
      <c r="R77" s="863"/>
      <c r="S77" s="863"/>
      <c r="T77" s="863"/>
      <c r="U77" s="864"/>
    </row>
    <row r="78" spans="1:21" ht="15" customHeight="1" x14ac:dyDescent="0.2">
      <c r="A78" s="34">
        <v>6</v>
      </c>
      <c r="B78" s="871" t="s">
        <v>40</v>
      </c>
      <c r="C78" s="868" t="s">
        <v>34</v>
      </c>
      <c r="D78" s="869" t="s">
        <v>34</v>
      </c>
      <c r="E78" s="869" t="s">
        <v>34</v>
      </c>
      <c r="F78" s="869" t="s">
        <v>34</v>
      </c>
      <c r="G78" s="869" t="s">
        <v>34</v>
      </c>
      <c r="H78" s="869" t="s">
        <v>34</v>
      </c>
      <c r="I78" s="869" t="s">
        <v>34</v>
      </c>
      <c r="J78" s="870" t="s">
        <v>34</v>
      </c>
      <c r="L78" s="34">
        <v>6</v>
      </c>
      <c r="M78" s="871" t="s">
        <v>40</v>
      </c>
      <c r="N78" s="868" t="s">
        <v>34</v>
      </c>
      <c r="O78" s="869" t="s">
        <v>34</v>
      </c>
      <c r="P78" s="869" t="s">
        <v>34</v>
      </c>
      <c r="Q78" s="869" t="s">
        <v>34</v>
      </c>
      <c r="R78" s="869" t="s">
        <v>34</v>
      </c>
      <c r="S78" s="869" t="s">
        <v>34</v>
      </c>
      <c r="T78" s="869" t="s">
        <v>34</v>
      </c>
      <c r="U78" s="870" t="s">
        <v>34</v>
      </c>
    </row>
    <row r="79" spans="1:21" ht="27" customHeight="1" x14ac:dyDescent="0.2">
      <c r="A79" s="99" t="s">
        <v>513</v>
      </c>
      <c r="B79" s="645" t="s">
        <v>514</v>
      </c>
      <c r="C79" s="872"/>
      <c r="D79" s="610"/>
      <c r="E79" s="610"/>
      <c r="F79" s="610"/>
      <c r="G79" s="610"/>
      <c r="H79" s="610"/>
      <c r="I79" s="610"/>
      <c r="J79" s="611"/>
      <c r="L79" s="99" t="s">
        <v>513</v>
      </c>
      <c r="M79" s="645" t="s">
        <v>514</v>
      </c>
      <c r="N79" s="872"/>
      <c r="O79" s="610"/>
      <c r="P79" s="610"/>
      <c r="Q79" s="610"/>
      <c r="R79" s="610"/>
      <c r="S79" s="610"/>
      <c r="T79" s="610"/>
      <c r="U79" s="611"/>
    </row>
    <row r="80" spans="1:21" ht="15" customHeight="1" x14ac:dyDescent="0.2">
      <c r="A80" s="29" t="s">
        <v>515</v>
      </c>
      <c r="B80" s="646" t="s">
        <v>311</v>
      </c>
      <c r="C80" s="865">
        <v>0</v>
      </c>
      <c r="D80" s="865">
        <v>0</v>
      </c>
      <c r="E80" s="866">
        <f t="shared" ref="E80:E88" si="5">SUM(C80:D80)</f>
        <v>0</v>
      </c>
      <c r="F80" s="867"/>
      <c r="G80" s="865">
        <v>0</v>
      </c>
      <c r="H80" s="865">
        <v>0</v>
      </c>
      <c r="I80" s="867"/>
      <c r="J80" s="866">
        <f>SUM(E80,G80:H80)</f>
        <v>0</v>
      </c>
      <c r="L80" s="29" t="s">
        <v>515</v>
      </c>
      <c r="M80" s="646" t="s">
        <v>311</v>
      </c>
      <c r="N80" s="865">
        <v>0</v>
      </c>
      <c r="O80" s="865">
        <v>0</v>
      </c>
      <c r="P80" s="866">
        <f t="shared" ref="P80:P88" si="6">SUM(N80:O80)</f>
        <v>0</v>
      </c>
      <c r="Q80" s="867"/>
      <c r="R80" s="865">
        <v>0</v>
      </c>
      <c r="S80" s="865">
        <v>0</v>
      </c>
      <c r="T80" s="867"/>
      <c r="U80" s="866">
        <f>SUM(P80,R80:S80)</f>
        <v>0</v>
      </c>
    </row>
    <row r="81" spans="1:21" ht="15" customHeight="1" x14ac:dyDescent="0.2">
      <c r="A81" s="30" t="s">
        <v>516</v>
      </c>
      <c r="B81" s="647" t="s">
        <v>312</v>
      </c>
      <c r="C81" s="268">
        <v>0</v>
      </c>
      <c r="D81" s="268">
        <v>0</v>
      </c>
      <c r="E81" s="228">
        <f t="shared" si="5"/>
        <v>0</v>
      </c>
      <c r="F81" s="796"/>
      <c r="G81" s="268">
        <v>0</v>
      </c>
      <c r="H81" s="268">
        <v>0</v>
      </c>
      <c r="I81" s="796"/>
      <c r="J81" s="228">
        <f t="shared" ref="J81:J88" si="7">SUM(E81,G81:H81)</f>
        <v>0</v>
      </c>
      <c r="L81" s="30" t="s">
        <v>516</v>
      </c>
      <c r="M81" s="647" t="s">
        <v>312</v>
      </c>
      <c r="N81" s="268">
        <v>0</v>
      </c>
      <c r="O81" s="268">
        <v>0</v>
      </c>
      <c r="P81" s="228">
        <f t="shared" si="6"/>
        <v>0</v>
      </c>
      <c r="Q81" s="796"/>
      <c r="R81" s="268">
        <v>0</v>
      </c>
      <c r="S81" s="268">
        <v>0</v>
      </c>
      <c r="T81" s="796"/>
      <c r="U81" s="228">
        <f t="shared" ref="U81:U88" si="8">SUM(P81,R81:S81)</f>
        <v>0</v>
      </c>
    </row>
    <row r="82" spans="1:21" ht="15" customHeight="1" x14ac:dyDescent="0.2">
      <c r="A82" s="30" t="s">
        <v>517</v>
      </c>
      <c r="B82" s="647" t="s">
        <v>313</v>
      </c>
      <c r="C82" s="268">
        <v>0</v>
      </c>
      <c r="D82" s="268">
        <v>0</v>
      </c>
      <c r="E82" s="228">
        <f t="shared" si="5"/>
        <v>0</v>
      </c>
      <c r="F82" s="796"/>
      <c r="G82" s="268">
        <v>0</v>
      </c>
      <c r="H82" s="268">
        <v>0</v>
      </c>
      <c r="I82" s="796"/>
      <c r="J82" s="228">
        <f t="shared" si="7"/>
        <v>0</v>
      </c>
      <c r="L82" s="30" t="s">
        <v>517</v>
      </c>
      <c r="M82" s="647" t="s">
        <v>313</v>
      </c>
      <c r="N82" s="268">
        <v>0</v>
      </c>
      <c r="O82" s="268">
        <v>0</v>
      </c>
      <c r="P82" s="228">
        <f t="shared" si="6"/>
        <v>0</v>
      </c>
      <c r="Q82" s="796"/>
      <c r="R82" s="268">
        <v>0</v>
      </c>
      <c r="S82" s="268">
        <v>0</v>
      </c>
      <c r="T82" s="796"/>
      <c r="U82" s="228">
        <f t="shared" si="8"/>
        <v>0</v>
      </c>
    </row>
    <row r="83" spans="1:21" ht="15" customHeight="1" x14ac:dyDescent="0.2">
      <c r="A83" s="30" t="s">
        <v>518</v>
      </c>
      <c r="B83" s="647" t="s">
        <v>314</v>
      </c>
      <c r="C83" s="268">
        <v>0</v>
      </c>
      <c r="D83" s="268">
        <v>0</v>
      </c>
      <c r="E83" s="228">
        <f t="shared" si="5"/>
        <v>0</v>
      </c>
      <c r="F83" s="796"/>
      <c r="G83" s="268">
        <v>0</v>
      </c>
      <c r="H83" s="268">
        <v>0</v>
      </c>
      <c r="I83" s="796"/>
      <c r="J83" s="228">
        <f t="shared" si="7"/>
        <v>0</v>
      </c>
      <c r="L83" s="30" t="s">
        <v>518</v>
      </c>
      <c r="M83" s="647" t="s">
        <v>314</v>
      </c>
      <c r="N83" s="268">
        <v>0</v>
      </c>
      <c r="O83" s="268">
        <v>0</v>
      </c>
      <c r="P83" s="228">
        <f t="shared" si="6"/>
        <v>0</v>
      </c>
      <c r="Q83" s="796"/>
      <c r="R83" s="268">
        <v>0</v>
      </c>
      <c r="S83" s="268">
        <v>0</v>
      </c>
      <c r="T83" s="796"/>
      <c r="U83" s="228">
        <f t="shared" si="8"/>
        <v>0</v>
      </c>
    </row>
    <row r="84" spans="1:21" ht="15" customHeight="1" x14ac:dyDescent="0.2">
      <c r="A84" s="30" t="s">
        <v>519</v>
      </c>
      <c r="B84" s="647" t="s">
        <v>315</v>
      </c>
      <c r="C84" s="268">
        <v>0</v>
      </c>
      <c r="D84" s="268">
        <v>0</v>
      </c>
      <c r="E84" s="228">
        <f t="shared" si="5"/>
        <v>0</v>
      </c>
      <c r="F84" s="796"/>
      <c r="G84" s="268">
        <v>0</v>
      </c>
      <c r="H84" s="268">
        <v>0</v>
      </c>
      <c r="I84" s="796"/>
      <c r="J84" s="228">
        <f t="shared" si="7"/>
        <v>0</v>
      </c>
      <c r="L84" s="30" t="s">
        <v>519</v>
      </c>
      <c r="M84" s="647" t="s">
        <v>315</v>
      </c>
      <c r="N84" s="268">
        <v>0</v>
      </c>
      <c r="O84" s="268">
        <v>0</v>
      </c>
      <c r="P84" s="228">
        <f t="shared" si="6"/>
        <v>0</v>
      </c>
      <c r="Q84" s="796"/>
      <c r="R84" s="268">
        <v>0</v>
      </c>
      <c r="S84" s="268">
        <v>0</v>
      </c>
      <c r="T84" s="796"/>
      <c r="U84" s="228">
        <f t="shared" si="8"/>
        <v>0</v>
      </c>
    </row>
    <row r="85" spans="1:21" ht="15" customHeight="1" x14ac:dyDescent="0.2">
      <c r="A85" s="30" t="s">
        <v>520</v>
      </c>
      <c r="B85" s="647" t="s">
        <v>316</v>
      </c>
      <c r="C85" s="268">
        <v>0</v>
      </c>
      <c r="D85" s="268">
        <v>0</v>
      </c>
      <c r="E85" s="228">
        <f t="shared" si="5"/>
        <v>0</v>
      </c>
      <c r="F85" s="796"/>
      <c r="G85" s="268">
        <v>0</v>
      </c>
      <c r="H85" s="268">
        <v>0</v>
      </c>
      <c r="I85" s="796"/>
      <c r="J85" s="228">
        <f t="shared" si="7"/>
        <v>0</v>
      </c>
      <c r="L85" s="30" t="s">
        <v>520</v>
      </c>
      <c r="M85" s="647" t="s">
        <v>316</v>
      </c>
      <c r="N85" s="268">
        <v>0</v>
      </c>
      <c r="O85" s="268">
        <v>0</v>
      </c>
      <c r="P85" s="228">
        <f t="shared" si="6"/>
        <v>0</v>
      </c>
      <c r="Q85" s="796"/>
      <c r="R85" s="268">
        <v>0</v>
      </c>
      <c r="S85" s="268">
        <v>0</v>
      </c>
      <c r="T85" s="796"/>
      <c r="U85" s="228">
        <f t="shared" si="8"/>
        <v>0</v>
      </c>
    </row>
    <row r="86" spans="1:21" ht="15" customHeight="1" x14ac:dyDescent="0.2">
      <c r="A86" s="30" t="s">
        <v>521</v>
      </c>
      <c r="B86" s="647" t="s">
        <v>317</v>
      </c>
      <c r="C86" s="268">
        <v>0</v>
      </c>
      <c r="D86" s="268">
        <v>0</v>
      </c>
      <c r="E86" s="228">
        <f t="shared" si="5"/>
        <v>0</v>
      </c>
      <c r="F86" s="796"/>
      <c r="G86" s="268">
        <v>0</v>
      </c>
      <c r="H86" s="268">
        <v>0</v>
      </c>
      <c r="I86" s="796"/>
      <c r="J86" s="228">
        <f t="shared" si="7"/>
        <v>0</v>
      </c>
      <c r="L86" s="30" t="s">
        <v>521</v>
      </c>
      <c r="M86" s="647" t="s">
        <v>317</v>
      </c>
      <c r="N86" s="268">
        <v>0</v>
      </c>
      <c r="O86" s="268">
        <v>0</v>
      </c>
      <c r="P86" s="228">
        <f t="shared" si="6"/>
        <v>0</v>
      </c>
      <c r="Q86" s="796"/>
      <c r="R86" s="268">
        <v>0</v>
      </c>
      <c r="S86" s="268">
        <v>0</v>
      </c>
      <c r="T86" s="796"/>
      <c r="U86" s="228">
        <f t="shared" si="8"/>
        <v>0</v>
      </c>
    </row>
    <row r="87" spans="1:21" ht="15" customHeight="1" x14ac:dyDescent="0.2">
      <c r="A87" s="124" t="s">
        <v>522</v>
      </c>
      <c r="B87" s="648" t="s">
        <v>318</v>
      </c>
      <c r="C87" s="271">
        <v>0</v>
      </c>
      <c r="D87" s="271">
        <v>0</v>
      </c>
      <c r="E87" s="272">
        <f t="shared" si="5"/>
        <v>0</v>
      </c>
      <c r="F87" s="802"/>
      <c r="G87" s="271">
        <v>0</v>
      </c>
      <c r="H87" s="271">
        <v>0</v>
      </c>
      <c r="I87" s="802"/>
      <c r="J87" s="272">
        <f t="shared" si="7"/>
        <v>0</v>
      </c>
      <c r="L87" s="124" t="s">
        <v>522</v>
      </c>
      <c r="M87" s="648" t="s">
        <v>318</v>
      </c>
      <c r="N87" s="271">
        <v>0</v>
      </c>
      <c r="O87" s="271">
        <v>0</v>
      </c>
      <c r="P87" s="272">
        <f t="shared" si="6"/>
        <v>0</v>
      </c>
      <c r="Q87" s="802"/>
      <c r="R87" s="271">
        <v>0</v>
      </c>
      <c r="S87" s="271">
        <v>0</v>
      </c>
      <c r="T87" s="802"/>
      <c r="U87" s="272">
        <f t="shared" si="8"/>
        <v>0</v>
      </c>
    </row>
    <row r="88" spans="1:21" ht="15" customHeight="1" x14ac:dyDescent="0.2">
      <c r="A88" s="31" t="s">
        <v>523</v>
      </c>
      <c r="B88" s="649" t="s">
        <v>319</v>
      </c>
      <c r="C88" s="269">
        <v>0</v>
      </c>
      <c r="D88" s="269">
        <v>0</v>
      </c>
      <c r="E88" s="233">
        <f t="shared" si="5"/>
        <v>0</v>
      </c>
      <c r="F88" s="797"/>
      <c r="G88" s="269">
        <v>0</v>
      </c>
      <c r="H88" s="269">
        <v>0</v>
      </c>
      <c r="I88" s="797"/>
      <c r="J88" s="233">
        <f t="shared" si="7"/>
        <v>0</v>
      </c>
      <c r="L88" s="31" t="s">
        <v>523</v>
      </c>
      <c r="M88" s="649" t="s">
        <v>319</v>
      </c>
      <c r="N88" s="269">
        <v>0</v>
      </c>
      <c r="O88" s="269">
        <v>0</v>
      </c>
      <c r="P88" s="233">
        <f t="shared" si="6"/>
        <v>0</v>
      </c>
      <c r="Q88" s="797"/>
      <c r="R88" s="269">
        <v>0</v>
      </c>
      <c r="S88" s="269">
        <v>0</v>
      </c>
      <c r="T88" s="797"/>
      <c r="U88" s="233">
        <f t="shared" si="8"/>
        <v>0</v>
      </c>
    </row>
    <row r="89" spans="1:21" ht="27" x14ac:dyDescent="0.2">
      <c r="A89" s="540" t="s">
        <v>524</v>
      </c>
      <c r="B89" s="650" t="s">
        <v>525</v>
      </c>
      <c r="C89" s="642">
        <f>SUM(C80:C88)</f>
        <v>0</v>
      </c>
      <c r="D89" s="642">
        <f>SUM(D80:D88)</f>
        <v>0</v>
      </c>
      <c r="E89" s="642">
        <f>SUM(E80:E88)</f>
        <v>0</v>
      </c>
      <c r="F89" s="644"/>
      <c r="G89" s="642">
        <f>SUM(G80:G88)</f>
        <v>0</v>
      </c>
      <c r="H89" s="642">
        <f>SUM(H80:H88)</f>
        <v>0</v>
      </c>
      <c r="I89" s="644"/>
      <c r="J89" s="642">
        <f>SUM(J80:J88)</f>
        <v>0</v>
      </c>
      <c r="L89" s="540" t="s">
        <v>524</v>
      </c>
      <c r="M89" s="650" t="s">
        <v>525</v>
      </c>
      <c r="N89" s="642">
        <f>SUM(N80:N88)</f>
        <v>0</v>
      </c>
      <c r="O89" s="642">
        <f>SUM(O80:O88)</f>
        <v>0</v>
      </c>
      <c r="P89" s="642">
        <f>SUM(P80:P88)</f>
        <v>0</v>
      </c>
      <c r="Q89" s="644"/>
      <c r="R89" s="642">
        <f>SUM(R80:R88)</f>
        <v>0</v>
      </c>
      <c r="S89" s="642">
        <f>SUM(S80:S88)</f>
        <v>0</v>
      </c>
      <c r="T89" s="644"/>
      <c r="U89" s="642">
        <f>SUM(U80:U88)</f>
        <v>0</v>
      </c>
    </row>
    <row r="90" spans="1:21" ht="15" customHeight="1" x14ac:dyDescent="0.2">
      <c r="A90" s="144" t="s">
        <v>526</v>
      </c>
      <c r="B90" s="651" t="s">
        <v>321</v>
      </c>
      <c r="C90" s="637">
        <v>0</v>
      </c>
      <c r="D90" s="637">
        <v>0</v>
      </c>
      <c r="E90" s="638">
        <f t="shared" ref="E90:E101" si="9">SUM(C90:D90)</f>
        <v>0</v>
      </c>
      <c r="F90" s="800"/>
      <c r="G90" s="637">
        <v>0</v>
      </c>
      <c r="H90" s="637">
        <v>0</v>
      </c>
      <c r="I90" s="800"/>
      <c r="J90" s="638">
        <f t="shared" ref="J90:J101" si="10">SUM(E90,G90:H90)</f>
        <v>0</v>
      </c>
      <c r="L90" s="144" t="s">
        <v>526</v>
      </c>
      <c r="M90" s="651" t="s">
        <v>321</v>
      </c>
      <c r="N90" s="637">
        <v>0</v>
      </c>
      <c r="O90" s="637">
        <v>0</v>
      </c>
      <c r="P90" s="638">
        <f t="shared" ref="P90:P101" si="11">SUM(N90:O90)</f>
        <v>0</v>
      </c>
      <c r="Q90" s="800"/>
      <c r="R90" s="637">
        <v>0</v>
      </c>
      <c r="S90" s="637">
        <v>0</v>
      </c>
      <c r="T90" s="800"/>
      <c r="U90" s="638">
        <f t="shared" ref="U90:U101" si="12">SUM(P90,R90:S90)</f>
        <v>0</v>
      </c>
    </row>
    <row r="91" spans="1:21" ht="15" customHeight="1" x14ac:dyDescent="0.2">
      <c r="A91" s="145" t="s">
        <v>527</v>
      </c>
      <c r="B91" s="652" t="s">
        <v>322</v>
      </c>
      <c r="C91" s="635">
        <v>0</v>
      </c>
      <c r="D91" s="635">
        <v>0</v>
      </c>
      <c r="E91" s="636">
        <f t="shared" si="9"/>
        <v>0</v>
      </c>
      <c r="F91" s="798"/>
      <c r="G91" s="635">
        <v>0</v>
      </c>
      <c r="H91" s="635">
        <v>0</v>
      </c>
      <c r="I91" s="798"/>
      <c r="J91" s="636">
        <f t="shared" si="10"/>
        <v>0</v>
      </c>
      <c r="L91" s="145" t="s">
        <v>527</v>
      </c>
      <c r="M91" s="652" t="s">
        <v>322</v>
      </c>
      <c r="N91" s="635">
        <v>0</v>
      </c>
      <c r="O91" s="635">
        <v>0</v>
      </c>
      <c r="P91" s="636">
        <f t="shared" si="11"/>
        <v>0</v>
      </c>
      <c r="Q91" s="798"/>
      <c r="R91" s="635">
        <v>0</v>
      </c>
      <c r="S91" s="635">
        <v>0</v>
      </c>
      <c r="T91" s="798"/>
      <c r="U91" s="636">
        <f t="shared" si="12"/>
        <v>0</v>
      </c>
    </row>
    <row r="92" spans="1:21" ht="27" x14ac:dyDescent="0.2">
      <c r="A92" s="145" t="s">
        <v>528</v>
      </c>
      <c r="B92" s="652" t="s">
        <v>323</v>
      </c>
      <c r="C92" s="635">
        <v>0</v>
      </c>
      <c r="D92" s="635">
        <v>0</v>
      </c>
      <c r="E92" s="636">
        <f t="shared" si="9"/>
        <v>0</v>
      </c>
      <c r="F92" s="798"/>
      <c r="G92" s="635">
        <v>0</v>
      </c>
      <c r="H92" s="635">
        <v>0</v>
      </c>
      <c r="I92" s="798"/>
      <c r="J92" s="636">
        <f t="shared" si="10"/>
        <v>0</v>
      </c>
      <c r="L92" s="145" t="s">
        <v>528</v>
      </c>
      <c r="M92" s="652" t="s">
        <v>323</v>
      </c>
      <c r="N92" s="635">
        <v>0</v>
      </c>
      <c r="O92" s="635">
        <v>0</v>
      </c>
      <c r="P92" s="636">
        <f t="shared" si="11"/>
        <v>0</v>
      </c>
      <c r="Q92" s="798"/>
      <c r="R92" s="635">
        <v>0</v>
      </c>
      <c r="S92" s="635">
        <v>0</v>
      </c>
      <c r="T92" s="798"/>
      <c r="U92" s="636">
        <f t="shared" si="12"/>
        <v>0</v>
      </c>
    </row>
    <row r="93" spans="1:21" ht="15" customHeight="1" x14ac:dyDescent="0.2">
      <c r="A93" s="9" t="s">
        <v>529</v>
      </c>
      <c r="B93" s="652" t="s">
        <v>325</v>
      </c>
      <c r="C93" s="268">
        <v>0</v>
      </c>
      <c r="D93" s="268">
        <v>0</v>
      </c>
      <c r="E93" s="228">
        <f t="shared" si="9"/>
        <v>0</v>
      </c>
      <c r="F93" s="796"/>
      <c r="G93" s="268">
        <v>0</v>
      </c>
      <c r="H93" s="268">
        <v>0</v>
      </c>
      <c r="I93" s="796"/>
      <c r="J93" s="228">
        <f t="shared" si="10"/>
        <v>0</v>
      </c>
      <c r="L93" s="9" t="s">
        <v>529</v>
      </c>
      <c r="M93" s="652" t="s">
        <v>325</v>
      </c>
      <c r="N93" s="268">
        <v>0</v>
      </c>
      <c r="O93" s="268">
        <v>0</v>
      </c>
      <c r="P93" s="228">
        <f t="shared" si="11"/>
        <v>0</v>
      </c>
      <c r="Q93" s="796"/>
      <c r="R93" s="268">
        <v>0</v>
      </c>
      <c r="S93" s="268">
        <v>0</v>
      </c>
      <c r="T93" s="796"/>
      <c r="U93" s="228">
        <f t="shared" si="12"/>
        <v>0</v>
      </c>
    </row>
    <row r="94" spans="1:21" ht="15" customHeight="1" x14ac:dyDescent="0.2">
      <c r="A94" s="9" t="s">
        <v>530</v>
      </c>
      <c r="B94" s="652" t="s">
        <v>326</v>
      </c>
      <c r="C94" s="268">
        <v>0</v>
      </c>
      <c r="D94" s="268">
        <v>0</v>
      </c>
      <c r="E94" s="228">
        <f t="shared" si="9"/>
        <v>0</v>
      </c>
      <c r="F94" s="796"/>
      <c r="G94" s="268">
        <v>0</v>
      </c>
      <c r="H94" s="268">
        <v>0</v>
      </c>
      <c r="I94" s="796"/>
      <c r="J94" s="228">
        <f t="shared" si="10"/>
        <v>0</v>
      </c>
      <c r="L94" s="9" t="s">
        <v>530</v>
      </c>
      <c r="M94" s="652" t="s">
        <v>326</v>
      </c>
      <c r="N94" s="268">
        <v>0</v>
      </c>
      <c r="O94" s="268">
        <v>0</v>
      </c>
      <c r="P94" s="228">
        <f t="shared" si="11"/>
        <v>0</v>
      </c>
      <c r="Q94" s="796"/>
      <c r="R94" s="268">
        <v>0</v>
      </c>
      <c r="S94" s="268">
        <v>0</v>
      </c>
      <c r="T94" s="796"/>
      <c r="U94" s="228">
        <f t="shared" si="12"/>
        <v>0</v>
      </c>
    </row>
    <row r="95" spans="1:21" ht="15" customHeight="1" x14ac:dyDescent="0.2">
      <c r="A95" s="9" t="s">
        <v>531</v>
      </c>
      <c r="B95" s="652" t="s">
        <v>327</v>
      </c>
      <c r="C95" s="268">
        <v>0</v>
      </c>
      <c r="D95" s="268">
        <v>0</v>
      </c>
      <c r="E95" s="228">
        <f t="shared" si="9"/>
        <v>0</v>
      </c>
      <c r="F95" s="796"/>
      <c r="G95" s="268">
        <v>0</v>
      </c>
      <c r="H95" s="268">
        <v>0</v>
      </c>
      <c r="I95" s="796"/>
      <c r="J95" s="228">
        <f t="shared" si="10"/>
        <v>0</v>
      </c>
      <c r="L95" s="9" t="s">
        <v>531</v>
      </c>
      <c r="M95" s="652" t="s">
        <v>327</v>
      </c>
      <c r="N95" s="268">
        <v>0</v>
      </c>
      <c r="O95" s="268">
        <v>0</v>
      </c>
      <c r="P95" s="228">
        <f t="shared" si="11"/>
        <v>0</v>
      </c>
      <c r="Q95" s="796"/>
      <c r="R95" s="268">
        <v>0</v>
      </c>
      <c r="S95" s="268">
        <v>0</v>
      </c>
      <c r="T95" s="796"/>
      <c r="U95" s="228">
        <f t="shared" si="12"/>
        <v>0</v>
      </c>
    </row>
    <row r="96" spans="1:21" ht="15" customHeight="1" x14ac:dyDescent="0.2">
      <c r="A96" s="9" t="s">
        <v>532</v>
      </c>
      <c r="B96" s="652" t="s">
        <v>328</v>
      </c>
      <c r="C96" s="268">
        <v>0</v>
      </c>
      <c r="D96" s="268">
        <v>0</v>
      </c>
      <c r="E96" s="228">
        <f t="shared" si="9"/>
        <v>0</v>
      </c>
      <c r="F96" s="796"/>
      <c r="G96" s="268">
        <v>0</v>
      </c>
      <c r="H96" s="268">
        <v>0</v>
      </c>
      <c r="I96" s="796"/>
      <c r="J96" s="228">
        <f t="shared" si="10"/>
        <v>0</v>
      </c>
      <c r="L96" s="9" t="s">
        <v>532</v>
      </c>
      <c r="M96" s="652" t="s">
        <v>328</v>
      </c>
      <c r="N96" s="268">
        <v>0</v>
      </c>
      <c r="O96" s="268">
        <v>0</v>
      </c>
      <c r="P96" s="228">
        <f t="shared" si="11"/>
        <v>0</v>
      </c>
      <c r="Q96" s="796"/>
      <c r="R96" s="268">
        <v>0</v>
      </c>
      <c r="S96" s="268">
        <v>0</v>
      </c>
      <c r="T96" s="796"/>
      <c r="U96" s="228">
        <f t="shared" si="12"/>
        <v>0</v>
      </c>
    </row>
    <row r="97" spans="1:21" ht="15" customHeight="1" x14ac:dyDescent="0.2">
      <c r="A97" s="9" t="s">
        <v>533</v>
      </c>
      <c r="B97" s="652" t="s">
        <v>329</v>
      </c>
      <c r="C97" s="268">
        <v>0</v>
      </c>
      <c r="D97" s="268">
        <v>0</v>
      </c>
      <c r="E97" s="228">
        <f t="shared" si="9"/>
        <v>0</v>
      </c>
      <c r="F97" s="796"/>
      <c r="G97" s="268">
        <v>0</v>
      </c>
      <c r="H97" s="268">
        <v>0</v>
      </c>
      <c r="I97" s="796"/>
      <c r="J97" s="228">
        <f t="shared" si="10"/>
        <v>0</v>
      </c>
      <c r="L97" s="9" t="s">
        <v>533</v>
      </c>
      <c r="M97" s="652" t="s">
        <v>329</v>
      </c>
      <c r="N97" s="268">
        <v>0</v>
      </c>
      <c r="O97" s="268">
        <v>0</v>
      </c>
      <c r="P97" s="228">
        <f t="shared" si="11"/>
        <v>0</v>
      </c>
      <c r="Q97" s="796"/>
      <c r="R97" s="268">
        <v>0</v>
      </c>
      <c r="S97" s="268">
        <v>0</v>
      </c>
      <c r="T97" s="796"/>
      <c r="U97" s="228">
        <f t="shared" si="12"/>
        <v>0</v>
      </c>
    </row>
    <row r="98" spans="1:21" ht="15" customHeight="1" x14ac:dyDescent="0.2">
      <c r="A98" s="9" t="s">
        <v>534</v>
      </c>
      <c r="B98" s="652" t="s">
        <v>330</v>
      </c>
      <c r="C98" s="268">
        <v>0</v>
      </c>
      <c r="D98" s="268">
        <v>0</v>
      </c>
      <c r="E98" s="228">
        <f t="shared" si="9"/>
        <v>0</v>
      </c>
      <c r="F98" s="796"/>
      <c r="G98" s="268">
        <v>0</v>
      </c>
      <c r="H98" s="268">
        <v>0</v>
      </c>
      <c r="I98" s="796"/>
      <c r="J98" s="228">
        <f t="shared" si="10"/>
        <v>0</v>
      </c>
      <c r="L98" s="9" t="s">
        <v>534</v>
      </c>
      <c r="M98" s="652" t="s">
        <v>330</v>
      </c>
      <c r="N98" s="268">
        <v>0</v>
      </c>
      <c r="O98" s="268">
        <v>0</v>
      </c>
      <c r="P98" s="228">
        <f t="shared" si="11"/>
        <v>0</v>
      </c>
      <c r="Q98" s="796"/>
      <c r="R98" s="268">
        <v>0</v>
      </c>
      <c r="S98" s="268">
        <v>0</v>
      </c>
      <c r="T98" s="796"/>
      <c r="U98" s="228">
        <f t="shared" si="12"/>
        <v>0</v>
      </c>
    </row>
    <row r="99" spans="1:21" ht="15" customHeight="1" x14ac:dyDescent="0.2">
      <c r="A99" s="9" t="s">
        <v>535</v>
      </c>
      <c r="B99" s="652" t="s">
        <v>331</v>
      </c>
      <c r="C99" s="268">
        <v>0</v>
      </c>
      <c r="D99" s="268">
        <v>0</v>
      </c>
      <c r="E99" s="228">
        <f t="shared" si="9"/>
        <v>0</v>
      </c>
      <c r="F99" s="796"/>
      <c r="G99" s="268">
        <v>0</v>
      </c>
      <c r="H99" s="268">
        <v>0</v>
      </c>
      <c r="I99" s="796"/>
      <c r="J99" s="228">
        <f t="shared" si="10"/>
        <v>0</v>
      </c>
      <c r="L99" s="9" t="s">
        <v>535</v>
      </c>
      <c r="M99" s="652" t="s">
        <v>331</v>
      </c>
      <c r="N99" s="268">
        <v>0</v>
      </c>
      <c r="O99" s="268">
        <v>0</v>
      </c>
      <c r="P99" s="228">
        <f t="shared" si="11"/>
        <v>0</v>
      </c>
      <c r="Q99" s="796"/>
      <c r="R99" s="268">
        <v>0</v>
      </c>
      <c r="S99" s="268">
        <v>0</v>
      </c>
      <c r="T99" s="796"/>
      <c r="U99" s="228">
        <f t="shared" si="12"/>
        <v>0</v>
      </c>
    </row>
    <row r="100" spans="1:21" ht="15" customHeight="1" x14ac:dyDescent="0.2">
      <c r="A100" s="9" t="s">
        <v>536</v>
      </c>
      <c r="B100" s="652" t="s">
        <v>332</v>
      </c>
      <c r="C100" s="268">
        <v>0</v>
      </c>
      <c r="D100" s="268">
        <v>0</v>
      </c>
      <c r="E100" s="228">
        <f t="shared" si="9"/>
        <v>0</v>
      </c>
      <c r="F100" s="796"/>
      <c r="G100" s="268">
        <v>0</v>
      </c>
      <c r="H100" s="268">
        <v>0</v>
      </c>
      <c r="I100" s="796"/>
      <c r="J100" s="228">
        <f t="shared" si="10"/>
        <v>0</v>
      </c>
      <c r="L100" s="9" t="s">
        <v>536</v>
      </c>
      <c r="M100" s="652" t="s">
        <v>332</v>
      </c>
      <c r="N100" s="268">
        <v>0</v>
      </c>
      <c r="O100" s="268">
        <v>0</v>
      </c>
      <c r="P100" s="228">
        <f t="shared" si="11"/>
        <v>0</v>
      </c>
      <c r="Q100" s="796"/>
      <c r="R100" s="268">
        <v>0</v>
      </c>
      <c r="S100" s="268">
        <v>0</v>
      </c>
      <c r="T100" s="796"/>
      <c r="U100" s="228">
        <f t="shared" si="12"/>
        <v>0</v>
      </c>
    </row>
    <row r="101" spans="1:21" ht="15" customHeight="1" x14ac:dyDescent="0.2">
      <c r="A101" s="11" t="s">
        <v>537</v>
      </c>
      <c r="B101" s="653" t="s">
        <v>333</v>
      </c>
      <c r="C101" s="269">
        <v>0</v>
      </c>
      <c r="D101" s="269">
        <v>0</v>
      </c>
      <c r="E101" s="233">
        <f t="shared" si="9"/>
        <v>0</v>
      </c>
      <c r="F101" s="797"/>
      <c r="G101" s="269">
        <v>0</v>
      </c>
      <c r="H101" s="269">
        <v>0</v>
      </c>
      <c r="I101" s="797"/>
      <c r="J101" s="233">
        <f t="shared" si="10"/>
        <v>0</v>
      </c>
      <c r="L101" s="11" t="s">
        <v>537</v>
      </c>
      <c r="M101" s="653" t="s">
        <v>333</v>
      </c>
      <c r="N101" s="269">
        <v>0</v>
      </c>
      <c r="O101" s="269">
        <v>0</v>
      </c>
      <c r="P101" s="233">
        <f t="shared" si="11"/>
        <v>0</v>
      </c>
      <c r="Q101" s="797"/>
      <c r="R101" s="269">
        <v>0</v>
      </c>
      <c r="S101" s="269">
        <v>0</v>
      </c>
      <c r="T101" s="797"/>
      <c r="U101" s="233">
        <f t="shared" si="12"/>
        <v>0</v>
      </c>
    </row>
    <row r="102" spans="1:21" ht="15" customHeight="1" x14ac:dyDescent="0.2">
      <c r="A102" s="22" t="s">
        <v>538</v>
      </c>
      <c r="B102" s="43" t="s">
        <v>421</v>
      </c>
      <c r="C102" s="270">
        <f>SUM(C89:C101)</f>
        <v>0</v>
      </c>
      <c r="D102" s="270">
        <f>SUM(D89:D101)</f>
        <v>0</v>
      </c>
      <c r="E102" s="270">
        <f>SUM(E89:E101)</f>
        <v>0</v>
      </c>
      <c r="F102" s="264"/>
      <c r="G102" s="270">
        <f>SUM(G89:G101)</f>
        <v>0</v>
      </c>
      <c r="H102" s="270">
        <f>SUM(H89:H101)</f>
        <v>0</v>
      </c>
      <c r="I102" s="264"/>
      <c r="J102" s="270">
        <f>SUM(J89:J101)</f>
        <v>0</v>
      </c>
      <c r="L102" s="22" t="s">
        <v>538</v>
      </c>
      <c r="M102" s="43" t="s">
        <v>421</v>
      </c>
      <c r="N102" s="270">
        <f>SUM(N89:N101)</f>
        <v>0</v>
      </c>
      <c r="O102" s="270">
        <f>SUM(O89:O101)</f>
        <v>0</v>
      </c>
      <c r="P102" s="270">
        <f>SUM(P89:P101)</f>
        <v>0</v>
      </c>
      <c r="Q102" s="264"/>
      <c r="R102" s="270">
        <f>SUM(R89:R101)</f>
        <v>0</v>
      </c>
      <c r="S102" s="270">
        <f>SUM(S89:S101)</f>
        <v>0</v>
      </c>
      <c r="T102" s="264"/>
      <c r="U102" s="270">
        <f>SUM(U89:U101)</f>
        <v>0</v>
      </c>
    </row>
    <row r="103" spans="1:21" ht="15" customHeight="1" x14ac:dyDescent="0.2">
      <c r="A103" s="21"/>
      <c r="B103" s="14"/>
      <c r="C103" s="238"/>
      <c r="D103" s="238"/>
      <c r="E103" s="238"/>
      <c r="F103" s="238"/>
      <c r="G103" s="238"/>
      <c r="H103" s="238"/>
      <c r="I103" s="238"/>
      <c r="J103" s="239"/>
      <c r="L103" s="21"/>
      <c r="M103" s="14"/>
      <c r="N103" s="238"/>
      <c r="O103" s="238"/>
      <c r="P103" s="238"/>
      <c r="Q103" s="238"/>
      <c r="R103" s="238"/>
      <c r="S103" s="238"/>
      <c r="T103" s="238"/>
      <c r="U103" s="239"/>
    </row>
    <row r="104" spans="1:21" ht="15" customHeight="1" x14ac:dyDescent="0.2">
      <c r="A104" s="34">
        <v>7</v>
      </c>
      <c r="B104" s="44" t="s">
        <v>507</v>
      </c>
      <c r="C104" s="208" t="s">
        <v>34</v>
      </c>
      <c r="D104" s="208" t="s">
        <v>34</v>
      </c>
      <c r="E104" s="208" t="s">
        <v>34</v>
      </c>
      <c r="F104" s="208" t="s">
        <v>34</v>
      </c>
      <c r="G104" s="208" t="s">
        <v>34</v>
      </c>
      <c r="H104" s="208" t="s">
        <v>34</v>
      </c>
      <c r="I104" s="208" t="s">
        <v>34</v>
      </c>
      <c r="J104" s="209" t="s">
        <v>34</v>
      </c>
      <c r="L104" s="34">
        <v>7</v>
      </c>
      <c r="M104" s="44" t="s">
        <v>507</v>
      </c>
      <c r="N104" s="208" t="s">
        <v>34</v>
      </c>
      <c r="O104" s="208" t="s">
        <v>34</v>
      </c>
      <c r="P104" s="208" t="s">
        <v>34</v>
      </c>
      <c r="Q104" s="208" t="s">
        <v>34</v>
      </c>
      <c r="R104" s="208" t="s">
        <v>34</v>
      </c>
      <c r="S104" s="208" t="s">
        <v>34</v>
      </c>
      <c r="T104" s="208" t="s">
        <v>34</v>
      </c>
      <c r="U104" s="209" t="s">
        <v>34</v>
      </c>
    </row>
    <row r="105" spans="1:21" ht="15" customHeight="1" x14ac:dyDescent="0.2">
      <c r="A105" s="7" t="s">
        <v>135</v>
      </c>
      <c r="B105" s="116" t="s">
        <v>539</v>
      </c>
      <c r="C105" s="267">
        <v>0</v>
      </c>
      <c r="D105" s="267">
        <v>0</v>
      </c>
      <c r="E105" s="223">
        <f>SUM(C105:D105)</f>
        <v>0</v>
      </c>
      <c r="F105" s="795"/>
      <c r="G105" s="267">
        <v>0</v>
      </c>
      <c r="H105" s="795"/>
      <c r="I105" s="267">
        <v>0</v>
      </c>
      <c r="J105" s="223">
        <f>SUM(E105,G105,I105)</f>
        <v>0</v>
      </c>
      <c r="L105" s="7" t="s">
        <v>135</v>
      </c>
      <c r="M105" s="116" t="s">
        <v>539</v>
      </c>
      <c r="N105" s="267">
        <v>0</v>
      </c>
      <c r="O105" s="267">
        <v>0</v>
      </c>
      <c r="P105" s="223">
        <f>SUM(N105:O105)</f>
        <v>0</v>
      </c>
      <c r="Q105" s="795"/>
      <c r="R105" s="267">
        <v>0</v>
      </c>
      <c r="S105" s="795"/>
      <c r="T105" s="267">
        <v>0</v>
      </c>
      <c r="U105" s="223">
        <f>SUM(P105,R105,T105)</f>
        <v>0</v>
      </c>
    </row>
    <row r="106" spans="1:21" ht="15" customHeight="1" x14ac:dyDescent="0.2">
      <c r="A106" s="11" t="s">
        <v>136</v>
      </c>
      <c r="B106" s="117" t="s">
        <v>540</v>
      </c>
      <c r="C106" s="269">
        <v>0</v>
      </c>
      <c r="D106" s="269">
        <v>0</v>
      </c>
      <c r="E106" s="233">
        <f>SUM(C106:D106)</f>
        <v>0</v>
      </c>
      <c r="F106" s="269">
        <v>0</v>
      </c>
      <c r="G106" s="269">
        <v>0</v>
      </c>
      <c r="H106" s="269">
        <v>0</v>
      </c>
      <c r="I106" s="269">
        <v>0</v>
      </c>
      <c r="J106" s="233">
        <f>SUM(E106:I106)</f>
        <v>0</v>
      </c>
      <c r="L106" s="11" t="s">
        <v>136</v>
      </c>
      <c r="M106" s="117" t="s">
        <v>540</v>
      </c>
      <c r="N106" s="269">
        <v>0</v>
      </c>
      <c r="O106" s="269">
        <v>0</v>
      </c>
      <c r="P106" s="233">
        <f>SUM(N106:O106)</f>
        <v>0</v>
      </c>
      <c r="Q106" s="269">
        <v>0</v>
      </c>
      <c r="R106" s="269">
        <v>0</v>
      </c>
      <c r="S106" s="269">
        <v>0</v>
      </c>
      <c r="T106" s="269">
        <v>0</v>
      </c>
      <c r="U106" s="233">
        <f>SUM(P106:T106)</f>
        <v>0</v>
      </c>
    </row>
    <row r="107" spans="1:21" ht="15" customHeight="1" x14ac:dyDescent="0.2">
      <c r="A107" s="22" t="s">
        <v>137</v>
      </c>
      <c r="B107" s="43" t="s">
        <v>541</v>
      </c>
      <c r="C107" s="237">
        <f>SUM(C105:C106)</f>
        <v>0</v>
      </c>
      <c r="D107" s="237">
        <f>SUM(D105:D106)</f>
        <v>0</v>
      </c>
      <c r="E107" s="237">
        <f>SUM(E105:E106)</f>
        <v>0</v>
      </c>
      <c r="F107" s="237">
        <f>F106</f>
        <v>0</v>
      </c>
      <c r="G107" s="237">
        <f>SUM(G105:G106)</f>
        <v>0</v>
      </c>
      <c r="H107" s="237">
        <f>H106</f>
        <v>0</v>
      </c>
      <c r="I107" s="237">
        <f>SUM(I105:I106)</f>
        <v>0</v>
      </c>
      <c r="J107" s="237">
        <f>SUM(J105:J106)</f>
        <v>0</v>
      </c>
      <c r="L107" s="22" t="s">
        <v>137</v>
      </c>
      <c r="M107" s="43" t="s">
        <v>541</v>
      </c>
      <c r="N107" s="237">
        <f>SUM(N105:N106)</f>
        <v>0</v>
      </c>
      <c r="O107" s="237">
        <f>SUM(O105:O106)</f>
        <v>0</v>
      </c>
      <c r="P107" s="237">
        <f>SUM(P105:P106)</f>
        <v>0</v>
      </c>
      <c r="Q107" s="237">
        <f>Q106</f>
        <v>0</v>
      </c>
      <c r="R107" s="237">
        <f>SUM(R105:R106)</f>
        <v>0</v>
      </c>
      <c r="S107" s="237">
        <f>S106</f>
        <v>0</v>
      </c>
      <c r="T107" s="237">
        <f>SUM(T105:T106)</f>
        <v>0</v>
      </c>
      <c r="U107" s="237">
        <f>SUM(U105:U106)</f>
        <v>0</v>
      </c>
    </row>
    <row r="108" spans="1:21" ht="15" customHeight="1" x14ac:dyDescent="0.2">
      <c r="A108" s="21"/>
      <c r="B108" s="54"/>
      <c r="C108" s="238"/>
      <c r="D108" s="238"/>
      <c r="E108" s="238"/>
      <c r="F108" s="238"/>
      <c r="G108" s="238"/>
      <c r="H108" s="238"/>
      <c r="I108" s="238"/>
      <c r="J108" s="239"/>
      <c r="L108" s="21"/>
      <c r="M108" s="54"/>
      <c r="N108" s="238"/>
      <c r="O108" s="238"/>
      <c r="P108" s="238"/>
      <c r="Q108" s="238"/>
      <c r="R108" s="238"/>
      <c r="S108" s="238"/>
      <c r="T108" s="238"/>
      <c r="U108" s="239"/>
    </row>
    <row r="109" spans="1:21" ht="15" customHeight="1" x14ac:dyDescent="0.2">
      <c r="A109" s="22">
        <v>8</v>
      </c>
      <c r="B109" s="43" t="s">
        <v>61</v>
      </c>
      <c r="C109" s="237">
        <f>SUM(C53,C54,C56,C66,C71,C76,C102,C107)</f>
        <v>0</v>
      </c>
      <c r="D109" s="237">
        <f>SUM(D53,D54,D56,D66,D71,D76,D102,,D107)</f>
        <v>0</v>
      </c>
      <c r="E109" s="237">
        <f>SUM(E53,E54,E56,E66,E71,E76,E102,E107)</f>
        <v>0</v>
      </c>
      <c r="F109" s="237">
        <f>F107</f>
        <v>0</v>
      </c>
      <c r="G109" s="237">
        <f>SUM(G53,G54,G56,G66,G71,G76,G102,G107)</f>
        <v>0</v>
      </c>
      <c r="H109" s="237">
        <f>SUM(H53,H54,H56,H66,H71,H76,H102,H107)</f>
        <v>0</v>
      </c>
      <c r="I109" s="237">
        <f>I71+I76+I107</f>
        <v>0</v>
      </c>
      <c r="J109" s="237">
        <f>SUM(J53,J54,J56,J66,J71,J76,J102,J107)</f>
        <v>0</v>
      </c>
      <c r="L109" s="22">
        <v>8</v>
      </c>
      <c r="M109" s="43" t="s">
        <v>61</v>
      </c>
      <c r="N109" s="237">
        <f>SUM(N53,N54,N56,N66,N71,N76,N102,N107)</f>
        <v>0</v>
      </c>
      <c r="O109" s="237">
        <f>SUM(O53,O54,O56,O66,O71,O76,O102,,O107)</f>
        <v>0</v>
      </c>
      <c r="P109" s="237">
        <f>SUM(P53,P54,P56,P66,P71,P76,P102,P107)</f>
        <v>0</v>
      </c>
      <c r="Q109" s="237">
        <f>Q107</f>
        <v>0</v>
      </c>
      <c r="R109" s="237">
        <f>SUM(R53,R54,R56,R66,R71,R76,R102,R107)</f>
        <v>0</v>
      </c>
      <c r="S109" s="237">
        <f>SUM(S53,S54,S56,S66,S71,S76,S102,S107)</f>
        <v>0</v>
      </c>
      <c r="T109" s="237">
        <f>T71+T76+T107</f>
        <v>0</v>
      </c>
      <c r="U109" s="237">
        <f>SUM(U53,U54,U56,U66,U71,U76,U102,U107)</f>
        <v>0</v>
      </c>
    </row>
    <row r="111" spans="1:21" ht="13.5" x14ac:dyDescent="0.2">
      <c r="C111" s="46"/>
    </row>
  </sheetData>
  <mergeCells count="4">
    <mergeCell ref="C4:J4"/>
    <mergeCell ref="A4:B5"/>
    <mergeCell ref="L4:M5"/>
    <mergeCell ref="N4:U4"/>
  </mergeCells>
  <conditionalFormatting sqref="C8:E54 G8:H54 J8:J54 C63:E66 G61:G66 H63:H66 J61:J66 D69:E76 G69:G76 I69:J76 H70:H76 J80:J102 I105:J109 G105:G109 F106:F109 J56:J59 G56:H59 C56:E59 G80:H103 C80:E109 H106:H109">
    <cfRule type="cellIs" dxfId="152" priority="37" operator="equal">
      <formula>0</formula>
    </cfRule>
  </conditionalFormatting>
  <conditionalFormatting sqref="C53:D53 G53:H53">
    <cfRule type="cellIs" dxfId="151" priority="30" operator="notEqual">
      <formula>0</formula>
    </cfRule>
    <cfRule type="cellIs" dxfId="150" priority="34" operator="equal">
      <formula>0</formula>
    </cfRule>
  </conditionalFormatting>
  <conditionalFormatting sqref="A53">
    <cfRule type="expression" dxfId="149" priority="693">
      <formula>IF(#REF!&lt;&gt;"Yes",1,0)</formula>
    </cfRule>
  </conditionalFormatting>
  <conditionalFormatting sqref="J53:J54 E53:E54">
    <cfRule type="expression" dxfId="148" priority="694">
      <formula>IF(#REF!&lt;&gt;"Yes",1,0)</formula>
    </cfRule>
  </conditionalFormatting>
  <conditionalFormatting sqref="B53">
    <cfRule type="expression" dxfId="147" priority="696">
      <formula>IF(#REF!&lt;&gt;"Yes",1,0)</formula>
    </cfRule>
  </conditionalFormatting>
  <conditionalFormatting sqref="N8:P54 R8:S54 U8:U54 N63:P66 R61:R66 S63:S66 U61:U66 O69:P76 R69:R76 T69:U76 S70:S76 U80:U102 T105:U109 R105:R109 Q106:Q109 U56:U59 R56:S59 N56:P59 R80:S103 N80:P109 S106:S109">
    <cfRule type="cellIs" dxfId="146" priority="3" operator="equal">
      <formula>0</formula>
    </cfRule>
  </conditionalFormatting>
  <conditionalFormatting sqref="N53:O53 R53:S53">
    <cfRule type="cellIs" dxfId="145" priority="1" operator="notEqual">
      <formula>0</formula>
    </cfRule>
    <cfRule type="cellIs" dxfId="144" priority="2" operator="equal">
      <formula>0</formula>
    </cfRule>
  </conditionalFormatting>
  <conditionalFormatting sqref="L53">
    <cfRule type="expression" dxfId="143" priority="4">
      <formula>IF(#REF!&lt;&gt;"Yes",1,0)</formula>
    </cfRule>
  </conditionalFormatting>
  <conditionalFormatting sqref="U53:U54 P53:P54">
    <cfRule type="expression" dxfId="142" priority="5">
      <formula>IF(#REF!&lt;&gt;"Yes",1,0)</formula>
    </cfRule>
  </conditionalFormatting>
  <conditionalFormatting sqref="M53">
    <cfRule type="expression" dxfId="141" priority="6">
      <formula>IF(#REF!&lt;&gt;"Yes",1,0)</formula>
    </cfRule>
  </conditionalFormatting>
  <pageMargins left="0.70866141732283472" right="0.70866141732283472" top="0.74803149606299213" bottom="0.74803149606299213" header="0.31496062992125984" footer="0.31496062992125984"/>
  <pageSetup paperSize="9" scale="25" fitToHeight="4" orientation="landscape" r:id="rId1"/>
  <rowBreaks count="1" manualBreakCount="1">
    <brk id="110" max="9" man="1"/>
  </rowBreaks>
  <colBreaks count="1" manualBreakCount="1">
    <brk id="11" max="108" man="1"/>
  </colBreaks>
  <ignoredErrors>
    <ignoredError sqref="F5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650715078DB344A0864552DCDAABBB" ma:contentTypeVersion="22" ma:contentTypeDescription="Create a new document." ma:contentTypeScope="" ma:versionID="e23e745d5c455cd4991519044fdecb9d">
  <xsd:schema xmlns:xsd="http://www.w3.org/2001/XMLSchema" xmlns:xs="http://www.w3.org/2001/XMLSchema" xmlns:p="http://schemas.microsoft.com/office/2006/metadata/properties" xmlns:ns2="6fcfe7c5-b2c5-487f-a120-9d168399fd6d" xmlns:ns3="a921a7a0-3db5-4bfa-a17a-b2dcc957d545" xmlns:ns4="3e405583-359d-43b4-b273-0eaaf844b1bc" targetNamespace="http://schemas.microsoft.com/office/2006/metadata/properties" ma:root="true" ma:fieldsID="f00801d921b2a1669a249af9bdef6612" ns2:_="" ns3:_="" ns4:_="">
    <xsd:import namespace="6fcfe7c5-b2c5-487f-a120-9d168399fd6d"/>
    <xsd:import namespace="a921a7a0-3db5-4bfa-a17a-b2dcc957d545"/>
    <xsd:import namespace="3e405583-359d-43b4-b273-0eaaf844b1bc"/>
    <xsd:element name="properties">
      <xsd:complexType>
        <xsd:sequence>
          <xsd:element name="documentManagement">
            <xsd:complexType>
              <xsd:all>
                <xsd:element ref="ns2:MediaServiceFastMetadata" minOccurs="0"/>
                <xsd:element ref="ns2:MediaServiceAutoKeyPoints" minOccurs="0"/>
                <xsd:element ref="ns2:MediaServiceKeyPoints" minOccurs="0"/>
                <xsd:element ref="ns2:MediaServiceMetadata" minOccurs="0"/>
                <xsd:element ref="ns3:SharedWithUsers" minOccurs="0"/>
                <xsd:element ref="ns3:SharedWithDetails" minOccurs="0"/>
                <xsd:element ref="ns4:TaxCatchAll" minOccurs="0"/>
                <xsd:element ref="ns2:a268bd75e1b244f3a1b9f8155fb9a272" minOccurs="0"/>
                <xsd:element ref="ns2:l888f8071d354a769439e08a97e4c2e5"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fe7c5-b2c5-487f-a120-9d168399fd6d"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internalName="MediaServiceKeyPoints" ma:readOnly="true">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a268bd75e1b244f3a1b9f8155fb9a272" ma:index="16" nillable="true" ma:taxonomy="true" ma:internalName="a268bd75e1b244f3a1b9f8155fb9a272" ma:taxonomyFieldName="RecordType" ma:displayName="Record Type" ma:indexed="true" ma:default="" ma:fieldId="{a268bd75-e1b2-44f3-a1b9-f8155fb9a272}" ma:sspId="2ac42e1f-8393-410e-9ca5-f333132f5efe" ma:termSetId="73e0914c-ccd4-4abf-b423-86f4d75a03d7" ma:anchorId="bd8700fa-0df5-4ffe-aa2d-3a005a37817c" ma:open="false" ma:isKeyword="false">
      <xsd:complexType>
        <xsd:sequence>
          <xsd:element ref="pc:Terms" minOccurs="0" maxOccurs="1"/>
        </xsd:sequence>
      </xsd:complexType>
    </xsd:element>
    <xsd:element name="l888f8071d354a769439e08a97e4c2e5" ma:index="18" nillable="true" ma:taxonomy="true" ma:internalName="l888f8071d354a769439e08a97e4c2e5" ma:taxonomyFieldName="Keywords" ma:displayName="Keywords" ma:default="" ma:fieldId="{5888f807-1d35-4a76-9439-e08a97e4c2e5}" ma:sspId="2ac42e1f-8393-410e-9ca5-f333132f5efe" ma:termSetId="538d7280-86cb-47cd-9b3d-a36b8a65047e" ma:anchorId="00000000-0000-0000-0000-000000000000"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21a7a0-3db5-4bfa-a17a-b2dcc957d5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9421295-d90b-40ff-b13f-59f2dd02ae31}" ma:internalName="TaxCatchAll" ma:showField="CatchAllData" ma:web="a921a7a0-3db5-4bfa-a17a-b2dcc957d5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0" ma:contentTypeDescription="Create a new document." ma:contentTypeScope="" ma:versionID="a35b0ffd66f720904c424c532472ba1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160778591ba80b389409a86e09bf4264"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3D393AEE-3530-4F88-8CF7-8E06554E8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fe7c5-b2c5-487f-a120-9d168399fd6d"/>
    <ds:schemaRef ds:uri="a921a7a0-3db5-4bfa-a17a-b2dcc957d545"/>
    <ds:schemaRef ds:uri="3e405583-359d-43b4-b273-0eaaf844b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335A0C-98CC-4791-8A53-E06C7BFAF91B}"/>
</file>

<file path=customXml/itemProps3.xml><?xml version="1.0" encoding="utf-8"?>
<ds:datastoreItem xmlns:ds="http://schemas.openxmlformats.org/officeDocument/2006/customXml" ds:itemID="{788A27B8-8448-4A3D-9E5E-7F1D6FE85E5B}">
  <ds:schemaRefs>
    <ds:schemaRef ds:uri="a921a7a0-3db5-4bfa-a17a-b2dcc957d545"/>
    <ds:schemaRef ds:uri="http://purl.org/dc/dcmitype/"/>
    <ds:schemaRef ds:uri="http://schemas.microsoft.com/office/2006/documentManagement/types"/>
    <ds:schemaRef ds:uri="6fcfe7c5-b2c5-487f-a120-9d168399fd6d"/>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3e405583-359d-43b4-b273-0eaaf844b1bc"/>
    <ds:schemaRef ds:uri="http://purl.org/dc/terms/"/>
    <ds:schemaRef ds:uri="http://purl.org/dc/elements/1.1/"/>
  </ds:schemaRefs>
</ds:datastoreItem>
</file>

<file path=customXml/itemProps4.xml><?xml version="1.0" encoding="utf-8"?>
<ds:datastoreItem xmlns:ds="http://schemas.openxmlformats.org/officeDocument/2006/customXml" ds:itemID="{99C34B4A-8407-433A-818A-A1592F933391}">
  <ds:schemaRefs>
    <ds:schemaRef ds:uri="http://schemas.microsoft.com/sharepoint/v3/contenttype/forms"/>
  </ds:schemaRefs>
</ds:datastoreItem>
</file>

<file path=customXml/itemProps5.xml><?xml version="1.0" encoding="utf-8"?>
<ds:datastoreItem xmlns:ds="http://schemas.openxmlformats.org/officeDocument/2006/customXml" ds:itemID="{87252815-A71D-4996-9EF1-3BB721E67B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24</vt:i4>
      </vt:variant>
    </vt:vector>
  </HeadingPairs>
  <TitlesOfParts>
    <vt:vector size="39" baseType="lpstr">
      <vt:lpstr>Information</vt:lpstr>
      <vt:lpstr>1 Inc and Exp</vt:lpstr>
      <vt:lpstr>2 Financial position</vt:lpstr>
      <vt:lpstr>3 Cash flow</vt:lpstr>
      <vt:lpstr>4 Income</vt:lpstr>
      <vt:lpstr>5 Research</vt:lpstr>
      <vt:lpstr>6 Fees</vt:lpstr>
      <vt:lpstr>7 FTEs</vt:lpstr>
      <vt:lpstr>8 Cost centre</vt:lpstr>
      <vt:lpstr>9 Staff</vt:lpstr>
      <vt:lpstr>10 Severance</vt:lpstr>
      <vt:lpstr>11 Remuneration</vt:lpstr>
      <vt:lpstr>12 Capital</vt:lpstr>
      <vt:lpstr>13 Commitments</vt:lpstr>
      <vt:lpstr>14 Access &amp; Participation</vt:lpstr>
      <vt:lpstr>'1 Inc and Exp'!Print_Area</vt:lpstr>
      <vt:lpstr>'10 Severance'!Print_Area</vt:lpstr>
      <vt:lpstr>'11 Remuneration'!Print_Area</vt:lpstr>
      <vt:lpstr>'12 Capital'!Print_Area</vt:lpstr>
      <vt:lpstr>'13 Commitments'!Print_Area</vt:lpstr>
      <vt:lpstr>'14 Access &amp; Participation'!Print_Area</vt:lpstr>
      <vt:lpstr>'2 Financial position'!Print_Area</vt:lpstr>
      <vt:lpstr>'3 Cash flow'!Print_Area</vt:lpstr>
      <vt:lpstr>'4 Income'!Print_Area</vt:lpstr>
      <vt:lpstr>'5 Research'!Print_Area</vt:lpstr>
      <vt:lpstr>'6 Fees'!Print_Area</vt:lpstr>
      <vt:lpstr>'7 FTEs'!Print_Area</vt:lpstr>
      <vt:lpstr>'8 Cost centre'!Print_Area</vt:lpstr>
      <vt:lpstr>'9 Staff'!Print_Area</vt:lpstr>
      <vt:lpstr>Information!Print_Area</vt:lpstr>
      <vt:lpstr>'1 Inc and Exp'!Print_Titles</vt:lpstr>
      <vt:lpstr>'10 Severance'!Print_Titles</vt:lpstr>
      <vt:lpstr>'2 Financial position'!Print_Titles</vt:lpstr>
      <vt:lpstr>'3 Cash flow'!Print_Titles</vt:lpstr>
      <vt:lpstr>'4 Income'!Print_Titles</vt:lpstr>
      <vt:lpstr>'5 Research'!Print_Titles</vt:lpstr>
      <vt:lpstr>'6 Fees'!Print_Titles</vt:lpstr>
      <vt:lpstr>'8 Cost centre'!Print_Titles</vt:lpstr>
      <vt:lpstr>'9 Staff'!Print_Titles</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Davies [7419]</dc:creator>
  <cp:keywords/>
  <dc:description/>
  <cp:lastModifiedBy>Sara Carroll</cp:lastModifiedBy>
  <cp:revision/>
  <dcterms:created xsi:type="dcterms:W3CDTF">2019-05-01T16:29:17Z</dcterms:created>
  <dcterms:modified xsi:type="dcterms:W3CDTF">2022-06-07T12:44:12Z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MediaServiceImageTags">
    <vt:lpwstr/>
  </property>
</Properties>
</file>